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432" tabRatio="803" activeTab="5"/>
  </bookViews>
  <sheets>
    <sheet name="TITUL" sheetId="1" r:id="rId1"/>
    <sheet name="1.1.-1.3." sheetId="2" r:id="rId2"/>
    <sheet name="1.4-1.5." sheetId="3" r:id="rId3"/>
    <sheet name="2.1.-2.4" sheetId="4" r:id="rId4"/>
    <sheet name="2.5." sheetId="5" r:id="rId5"/>
    <sheet name="2.6." sheetId="6" r:id="rId6"/>
    <sheet name="Раздел 3" sheetId="7" r:id="rId7"/>
  </sheets>
  <definedNames>
    <definedName name="sub_100702" localSheetId="3">'2.1.-2.4'!$D$6</definedName>
    <definedName name="sub_100704" localSheetId="3">'2.1.-2.4'!#REF!</definedName>
    <definedName name="_xlnm.Print_Area" localSheetId="2">'1.4-1.5.'!$A$1:$Y$28</definedName>
    <definedName name="_xlnm.Print_Area" localSheetId="4">'2.5.'!$A$1:$L$40</definedName>
    <definedName name="_xlnm.Print_Area" localSheetId="5">'2.6.'!$A$1:$H$18</definedName>
  </definedNames>
  <calcPr fullCalcOnLoad="1"/>
</workbook>
</file>

<file path=xl/sharedStrings.xml><?xml version="1.0" encoding="utf-8"?>
<sst xmlns="http://schemas.openxmlformats.org/spreadsheetml/2006/main" count="244" uniqueCount="215">
  <si>
    <t>УТВЕРЖДАЮ</t>
  </si>
  <si>
    <t xml:space="preserve">ОТЧЁТ </t>
  </si>
  <si>
    <t xml:space="preserve">о результатах деятельности  </t>
  </si>
  <si>
    <t>и об использовании закреплённого за ним государственного имущества</t>
  </si>
  <si>
    <t xml:space="preserve">по состоянию на   </t>
  </si>
  <si>
    <t>Раздел I Общие сведения об учреждении</t>
  </si>
  <si>
    <t xml:space="preserve">1.1. </t>
  </si>
  <si>
    <t>1.2.</t>
  </si>
  <si>
    <t>1.3.</t>
  </si>
  <si>
    <t>Раздел II Результаты деятельности учреждения</t>
  </si>
  <si>
    <t>Наименование показателя</t>
  </si>
  <si>
    <t>Нефинансовые активы, всего</t>
  </si>
  <si>
    <t>из них:</t>
  </si>
  <si>
    <t>в том числе:</t>
  </si>
  <si>
    <t>остаточная стоимость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</si>
  <si>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</si>
  <si>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</si>
  <si>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</si>
  <si>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</si>
  <si>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</si>
  <si>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ИТОГО</t>
  </si>
  <si>
    <t>Цена (тариф) на начало года</t>
  </si>
  <si>
    <t>Цена (тариф) на отчётную дату</t>
  </si>
  <si>
    <t>2.6. Исполнение государственного задания</t>
  </si>
  <si>
    <t>Единица измерения</t>
  </si>
  <si>
    <t>Наименование услуги</t>
  </si>
  <si>
    <t>(расшифровка подписи)</t>
  </si>
  <si>
    <t>__________________________</t>
  </si>
  <si>
    <t>(подпись)</t>
  </si>
  <si>
    <t xml:space="preserve">  СОГЛАСОВАНО</t>
  </si>
  <si>
    <t>Отчет проверен:</t>
  </si>
  <si>
    <t>Показатель</t>
  </si>
  <si>
    <t>Значение на начало отчётного года</t>
  </si>
  <si>
    <t>Значение на конец отчётного года</t>
  </si>
  <si>
    <t>Особо ценное движимое имущество, всего</t>
  </si>
  <si>
    <t>Директор</t>
  </si>
  <si>
    <t>1.</t>
  </si>
  <si>
    <t>Магаданской области</t>
  </si>
  <si>
    <t>Остаток лимитов</t>
  </si>
  <si>
    <t>Недвижимое имущество, всего:</t>
  </si>
  <si>
    <t>дата</t>
  </si>
  <si>
    <t xml:space="preserve"> наименование учреждения</t>
  </si>
  <si>
    <t>изменение  (%)</t>
  </si>
  <si>
    <t>2. 1. Балансовая (остаточная) стоимость нефинансовых активов *</t>
  </si>
  <si>
    <t>тыс. руб.</t>
  </si>
  <si>
    <t>Сумма по состоянию на начало года, тыс. руб.</t>
  </si>
  <si>
    <t>Справочно:</t>
  </si>
  <si>
    <t>3. Причины   образования   дебиторской   задолженности,   нереальной   к</t>
  </si>
  <si>
    <t>2. Причины образования просроченной кредиторской задолженности:_________________</t>
  </si>
  <si>
    <t>взысканию: ________________________</t>
  </si>
  <si>
    <t>Услуга № 1</t>
  </si>
  <si>
    <t>Услуга № 2</t>
  </si>
  <si>
    <t>Сумма по состоянию на конец отчетного периода, тыс. руб.</t>
  </si>
  <si>
    <t>_____________________________________________________________________</t>
  </si>
  <si>
    <t>№ п\п</t>
  </si>
  <si>
    <t>_____________________Л.А.Горлачева</t>
  </si>
  <si>
    <t>Главный бухгалтер ________________/</t>
  </si>
  <si>
    <t>г. Магадан</t>
  </si>
  <si>
    <t xml:space="preserve">Министр культуры и туризма </t>
  </si>
  <si>
    <t>Кол-во штатных единиц</t>
  </si>
  <si>
    <t>Кол-во замещенных ставок (шт.ед.)</t>
  </si>
  <si>
    <t>Фактическая численность (чел.)</t>
  </si>
  <si>
    <t>Среднесписочная численность включая совместителей</t>
  </si>
  <si>
    <t>Средняя з/плата (руб.) с учетом отпусков</t>
  </si>
  <si>
    <t>Средняя з/плата по ЗП культура и образование</t>
  </si>
  <si>
    <t>Утвержденное соотношение   з/пл рук.,зам.,  к з/пл персонала</t>
  </si>
  <si>
    <t>Фактическое соотношение</t>
  </si>
  <si>
    <t>плановая доля затрат АУП в общих затратах (%)</t>
  </si>
  <si>
    <t>Фактическая доля</t>
  </si>
  <si>
    <t>за счет средств бюджета  КОСГУ 211</t>
  </si>
  <si>
    <t>за счет средств бюджета</t>
  </si>
  <si>
    <t>за счет платной деятельности</t>
  </si>
  <si>
    <t>за счет средств бюджетов всех уровней (субсидий)</t>
  </si>
  <si>
    <t>средства от приносящей доход деятельности</t>
  </si>
  <si>
    <t xml:space="preserve">отпуска будущих периодов с СКиРН </t>
  </si>
  <si>
    <t>в том числе</t>
  </si>
  <si>
    <t>Оплата по договорам подряда заключенным с работниками учреждения КОСГУ 226</t>
  </si>
  <si>
    <t>средства от приносящей доход деятельности КОСГУ 211</t>
  </si>
  <si>
    <t xml:space="preserve">внутреннее совместительство </t>
  </si>
  <si>
    <t xml:space="preserve">материальная помощь и социальнае выплаты        </t>
  </si>
  <si>
    <t xml:space="preserve">компенсация неиспользованных дней отпуска          </t>
  </si>
  <si>
    <t xml:space="preserve">компенсация при увольнении         </t>
  </si>
  <si>
    <t>АУП:</t>
  </si>
  <si>
    <t>Руководитель</t>
  </si>
  <si>
    <t>Зам.и гл.бухгалтер</t>
  </si>
  <si>
    <t>Заместитель директора ……</t>
  </si>
  <si>
    <t>Заместитель директора …..</t>
  </si>
  <si>
    <t>Главный бухгалтер ….</t>
  </si>
  <si>
    <t>Основной персонал, специалисты ,МОП</t>
  </si>
  <si>
    <t>Основной персонал</t>
  </si>
  <si>
    <t>Специалисты</t>
  </si>
  <si>
    <t>МОП</t>
  </si>
  <si>
    <t>Перечень услуг (работ), которые оказываются потребителям за плату с указанием потребителей</t>
  </si>
  <si>
    <t>Перечень разрешительных документов (с указанием номеров, даты выдачи и срока действия)</t>
  </si>
  <si>
    <t>АУП</t>
  </si>
  <si>
    <t>основной персонал</t>
  </si>
  <si>
    <t>специалисты</t>
  </si>
  <si>
    <t>Кол-во штатных единиц на начало года</t>
  </si>
  <si>
    <t>Кол-во штатных единиц на конец года</t>
  </si>
  <si>
    <t>Причины изменения численности, должности по которым произошли изменения</t>
  </si>
  <si>
    <t>Отклонение</t>
  </si>
  <si>
    <t>Итого</t>
  </si>
  <si>
    <t>1.4.   Анализ численности и расходов на оплату труда персонала</t>
  </si>
  <si>
    <t>1.5. Штатная численность персонала</t>
  </si>
  <si>
    <t>Наименование услуги (работы)</t>
  </si>
  <si>
    <t>Наименование показателя качества</t>
  </si>
  <si>
    <t>Наименование показателя объема</t>
  </si>
  <si>
    <t>Финансовый показатель</t>
  </si>
  <si>
    <t>Кассовые расходы</t>
  </si>
  <si>
    <t>тыс.руб.</t>
  </si>
  <si>
    <t xml:space="preserve">Плановое значение
</t>
  </si>
  <si>
    <t xml:space="preserve">Фактическое значение 
</t>
  </si>
  <si>
    <t>Общая балансовая (остаточная) стоимость недвижимого имущества, находящаяся у учреждения на праве оперативного управления</t>
  </si>
  <si>
    <t>Общая балансовая (остаточная) стоимость недвижимого имущества, находящаяся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</si>
  <si>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находящаяся у учреждения на праве оперативного управления и переданного в безвозмездное пользование</t>
  </si>
  <si>
    <t>Общая балансовая (остаточная) стоимость особо ценного движимого имущества, находящаяся у учреждения на праве оперативного управления</t>
  </si>
  <si>
    <t>Общая балансовая (остаточная) стоимость движимого имущества, находящаяся у учреждения на праве оперативного управления</t>
  </si>
  <si>
    <t>Общая балансовая (остаточная) стоимость движимого имущества, находящаяся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</si>
  <si>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находящаяся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</si>
  <si>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находящаяся у учреждения на праве оперативного управления</t>
  </si>
  <si>
    <t>Общая площадь объектов недвижимого имущества, находящаяся у учреждения на праве оперативного управления и переданного в аренду</t>
  </si>
  <si>
    <t>Общая площадь объектов недвижимого имущества, находящаяся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</si>
  <si>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находящаяся у учреждения на праве оперативного управления</t>
  </si>
  <si>
    <t>Объем средств, полученных в отчётном году от распоряжения в установленном порядке 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</si>
  <si>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приобретенная  учреждением в отчётном году за счёт средств, выделенных учредителем на указанные цели</t>
  </si>
  <si>
    <t>Общая балансовая (остаточная) стоимость недвижимого имущества, приобретенная  учреждением в отчётном году за счёт доходов, полученных от платных услуг и иной, приносящей доход деятельности</t>
  </si>
  <si>
    <t>Объем финансового обеспечения, руб. (с точностью до двух знаков после запятой - 0,00)</t>
  </si>
  <si>
    <t>всего</t>
  </si>
  <si>
    <t xml:space="preserve">субсидии на финансовое обеспечение выполнения государственного задания </t>
  </si>
  <si>
    <t>Поступления от доходов, всего:</t>
  </si>
  <si>
    <t>в том числе:доходы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</si>
  <si>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</si>
  <si>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</si>
  <si>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</si>
  <si>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</si>
  <si>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</si>
  <si>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</si>
  <si>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 xml:space="preserve">Выплаты по расходам, всего: </t>
  </si>
  <si>
    <t>211</t>
  </si>
  <si>
    <t>Поступление финансовых активов, всего:</t>
  </si>
  <si>
    <t>х</t>
  </si>
  <si>
    <t>из них:
увеличение остатков средств</t>
  </si>
  <si>
    <t>310</t>
  </si>
  <si>
    <t>прочие поступления</t>
  </si>
  <si>
    <t>Выбытие финансовых активов, всего: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</si>
  <si>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</si>
  <si>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</si>
  <si>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</si>
  <si>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</si>
  <si>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план</t>
  </si>
  <si>
    <t>факт</t>
  </si>
  <si>
    <t>касса</t>
  </si>
  <si>
    <t>2.3. Цены и тарифы на платные услуги (работы), оказываемые потребителям:</t>
  </si>
  <si>
    <t xml:space="preserve">2.4. Жалобы потребителей и принятые по результатам их рассмотрения  меры: </t>
  </si>
  <si>
    <t>субсидии на иные цели</t>
  </si>
  <si>
    <t>средства от оказания услуг (выполнения работ) на платной основе и от иной приносящей доход деятельности</t>
  </si>
  <si>
    <t>2.5. Показатели по плановым и кассовым поступлениям и выплатам учреждения</t>
  </si>
  <si>
    <t>2.2. Общая сумма  выставленных требований в возмещение ущерба по недостачам и хищениям материальных ценностей, денежных средств, а также от порчи материальный ценностей</t>
  </si>
  <si>
    <t>Раздел III Об использовании имущества, закреплённого за учреждением *</t>
  </si>
  <si>
    <t>Отдел экономики и финансов ________________</t>
  </si>
  <si>
    <t>КОСГУ</t>
  </si>
  <si>
    <t>212</t>
  </si>
  <si>
    <t>213</t>
  </si>
  <si>
    <t>221</t>
  </si>
  <si>
    <t>222</t>
  </si>
  <si>
    <t>223</t>
  </si>
  <si>
    <t>224</t>
  </si>
  <si>
    <t>225</t>
  </si>
  <si>
    <t>226</t>
  </si>
  <si>
    <t>290</t>
  </si>
  <si>
    <t>340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</si>
  <si>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</si>
  <si>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</si>
  <si>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</si>
  <si>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</si>
  <si>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</si>
  <si>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</si>
  <si>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</si>
  <si>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</si>
  <si>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</si>
  <si>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</si>
  <si>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</si>
  <si>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</si>
  <si>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Причины отклонения от запланированных значений</t>
  </si>
  <si>
    <t>Прочие несоциальные выплаты персоналу в натуральной форме</t>
  </si>
  <si>
    <t>Социальные пособия и компенсации персоналу в натуральной форме</t>
  </si>
  <si>
    <t xml:space="preserve"> образовательная деятельность по реализации дополнительных предпрофессиональных программ в области искусств</t>
  </si>
  <si>
    <t xml:space="preserve"> образовательная деятельность по реализации дополнительных общеразвивающих программ в области искусств</t>
  </si>
  <si>
    <t xml:space="preserve"> выявление, отбор, развитие и поддержка одаренных детей, подростков и молодежи, подготовка их к выбору профессии в области искусства</t>
  </si>
  <si>
    <t xml:space="preserve"> организация и проведение (в том числе с применением инновационных технологий с помощью информационно-коммуникационной сети «Интернет»)  общественно-значимых мероприятий: выставок, творческих просмотров, конкурсов, мастер-классов, фестивалей и др.</t>
  </si>
  <si>
    <t xml:space="preserve"> культурно-просветительская, консультационная и методическая деятельность</t>
  </si>
  <si>
    <t xml:space="preserve"> финансово-хозяйственная деятельность</t>
  </si>
  <si>
    <t>Реализация дополнительных общеразвивающих программ (004 художественной)</t>
  </si>
  <si>
    <t>чел-час</t>
  </si>
  <si>
    <t>возмещение коммунальных услуг</t>
  </si>
  <si>
    <t>материальная помощь и социальнае выплаты (из гр.17)</t>
  </si>
  <si>
    <t>б/л</t>
  </si>
  <si>
    <t>Сумма по состоянию на 01.01.2021г., тыс. руб.</t>
  </si>
  <si>
    <t>МОГБУ ДО "ДШИ п. Усть-Омчуг"</t>
  </si>
  <si>
    <t>О.Н. Сорокопуд</t>
  </si>
  <si>
    <t>Исчерпывающий перечень видов деятельности (с указанием основных видов деятельности и иных видов деятельности, не являющихся основными) в соответствии с Уставом</t>
  </si>
  <si>
    <t>Лицензия на осуществление образовательной деятельности от 21 октября 2020 год № 672</t>
  </si>
  <si>
    <t xml:space="preserve"> Реализация дополнительных предпрофессиональных программ в области искусств (003 Духовые и ударные инструменты)</t>
  </si>
  <si>
    <t xml:space="preserve"> Реализация дополнительных предпрофессиональных программ в области искусств (006 Хоровое пение)</t>
  </si>
  <si>
    <t>249,4</t>
  </si>
  <si>
    <t>1779 / 1330,6</t>
  </si>
  <si>
    <t>793,1</t>
  </si>
  <si>
    <t>Социальные компенсации персоналу в натуральной форме</t>
  </si>
  <si>
    <t>Сумма по состоянию на 01.01.2022г., тыс. руб.</t>
  </si>
  <si>
    <t xml:space="preserve">              "25" ________февраля__________2022 год</t>
  </si>
  <si>
    <t xml:space="preserve">  "________" ______________2022 год</t>
  </si>
  <si>
    <t>1 января 2022</t>
  </si>
  <si>
    <t>2021 год</t>
  </si>
  <si>
    <t>Плановые затраты на оплату труда на 2021 год руб.</t>
  </si>
  <si>
    <t>Фактические затраты за январь-декабрь 2021  г. (руб.)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</si>
</sst>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#,##0.0"/>
    <numFmt numFmtId="174" formatCode="0.0"/>
    <numFmt numFmtId="175" formatCode="_-* #,##0.0_р_._-;\-* #,##0.0_р_._-;_-* &quot;-&quot;??_р_._-;_-@_-"/>
    <numFmt numFmtId="176" formatCode="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_р_._-;\-* #,##0_р_._-;_-* &quot;-&quot;?_р_._-;_-@_-"/>
    <numFmt numFmtId="189" formatCode="_-* #,##0.0_р_._-;\-* #,##0.0_р_._-;_-* &quot;-&quot;?_р_._-;_-@_-"/>
    <numFmt numFmtId="190" formatCode="[$-FC19]d\ mmmm\ yyyy\ &quot;г.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Verdana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" fontId="57" fillId="0" borderId="1">
      <alignment horizontal="right" shrinkToFit="1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3" fillId="0" borderId="0" applyNumberFormat="0" applyFill="0" applyProtection="0">
      <alignment horizontal="left" vertical="center"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justify" vertical="top"/>
    </xf>
    <xf numFmtId="0" fontId="56" fillId="0" borderId="0" xfId="0" applyFont="1" applyBorder="1" applyAlignment="1">
      <alignment horizontal="center"/>
    </xf>
    <xf numFmtId="172" fontId="56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76" fillId="0" borderId="0" xfId="0" applyFont="1" applyAlignment="1">
      <alignment/>
    </xf>
    <xf numFmtId="0" fontId="3" fillId="0" borderId="0" xfId="0" applyFont="1" applyAlignment="1">
      <alignment/>
    </xf>
    <xf numFmtId="0" fontId="76" fillId="0" borderId="0" xfId="0" applyFont="1" applyAlignment="1">
      <alignment horizontal="right"/>
    </xf>
    <xf numFmtId="172" fontId="77" fillId="0" borderId="0" xfId="63" applyNumberFormat="1" applyFont="1" applyFill="1" applyBorder="1" applyAlignment="1">
      <alignment/>
    </xf>
    <xf numFmtId="0" fontId="76" fillId="0" borderId="11" xfId="0" applyFont="1" applyBorder="1" applyAlignment="1">
      <alignment/>
    </xf>
    <xf numFmtId="0" fontId="76" fillId="0" borderId="11" xfId="0" applyFont="1" applyBorder="1" applyAlignment="1">
      <alignment horizontal="center" wrapText="1"/>
    </xf>
    <xf numFmtId="172" fontId="7" fillId="0" borderId="11" xfId="63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 vertical="top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172" fontId="2" fillId="0" borderId="0" xfId="63" applyNumberFormat="1" applyFont="1" applyBorder="1" applyAlignment="1">
      <alignment horizontal="center" wrapText="1"/>
    </xf>
    <xf numFmtId="0" fontId="76" fillId="0" borderId="12" xfId="0" applyFont="1" applyBorder="1" applyAlignment="1">
      <alignment horizontal="center" wrapText="1"/>
    </xf>
    <xf numFmtId="172" fontId="2" fillId="0" borderId="11" xfId="63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6" fillId="0" borderId="11" xfId="0" applyFont="1" applyBorder="1" applyAlignment="1">
      <alignment horizontal="left"/>
    </xf>
    <xf numFmtId="0" fontId="76" fillId="0" borderId="11" xfId="0" applyFont="1" applyBorder="1" applyAlignment="1">
      <alignment horizontal="center"/>
    </xf>
    <xf numFmtId="0" fontId="76" fillId="0" borderId="0" xfId="0" applyFont="1" applyBorder="1" applyAlignment="1">
      <alignment horizontal="justify"/>
    </xf>
    <xf numFmtId="0" fontId="76" fillId="0" borderId="0" xfId="0" applyFont="1" applyBorder="1" applyAlignment="1">
      <alignment horizontal="center"/>
    </xf>
    <xf numFmtId="172" fontId="7" fillId="0" borderId="0" xfId="63" applyNumberFormat="1" applyFont="1" applyBorder="1" applyAlignment="1">
      <alignment/>
    </xf>
    <xf numFmtId="172" fontId="79" fillId="0" borderId="0" xfId="63" applyNumberFormat="1" applyFont="1" applyFill="1" applyBorder="1" applyAlignment="1">
      <alignment/>
    </xf>
    <xf numFmtId="0" fontId="76" fillId="0" borderId="0" xfId="0" applyFont="1" applyBorder="1" applyAlignment="1">
      <alignment horizontal="center" wrapText="1"/>
    </xf>
    <xf numFmtId="0" fontId="76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vertical="top" wrapText="1"/>
    </xf>
    <xf numFmtId="0" fontId="7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0" fontId="78" fillId="0" borderId="11" xfId="0" applyFont="1" applyBorder="1" applyAlignment="1">
      <alignment wrapText="1"/>
    </xf>
    <xf numFmtId="0" fontId="78" fillId="0" borderId="11" xfId="0" applyFont="1" applyBorder="1" applyAlignment="1">
      <alignment vertical="center" wrapText="1"/>
    </xf>
    <xf numFmtId="0" fontId="80" fillId="0" borderId="0" xfId="0" applyFont="1" applyAlignment="1">
      <alignment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0" fontId="8" fillId="0" borderId="11" xfId="0" applyFont="1" applyBorder="1" applyAlignment="1">
      <alignment horizontal="justify" vertical="center" wrapText="1"/>
    </xf>
    <xf numFmtId="0" fontId="17" fillId="0" borderId="0" xfId="55" applyFont="1">
      <alignment horizontal="left" vertical="center"/>
    </xf>
    <xf numFmtId="4" fontId="17" fillId="0" borderId="0" xfId="55" applyNumberFormat="1" applyFont="1">
      <alignment horizontal="left" vertical="center"/>
    </xf>
    <xf numFmtId="0" fontId="17" fillId="0" borderId="0" xfId="55" applyFont="1" applyBorder="1" applyAlignment="1">
      <alignment horizontal="right" vertical="center" wrapText="1"/>
    </xf>
    <xf numFmtId="0" fontId="11" fillId="0" borderId="13" xfId="55" applyFont="1" applyBorder="1" applyAlignment="1">
      <alignment horizontal="center" vertical="center" wrapText="1"/>
    </xf>
    <xf numFmtId="0" fontId="19" fillId="0" borderId="14" xfId="55" applyFont="1" applyBorder="1" applyAlignment="1">
      <alignment horizontal="left" vertical="center" wrapText="1"/>
    </xf>
    <xf numFmtId="0" fontId="19" fillId="0" borderId="14" xfId="55" applyFont="1" applyBorder="1" applyAlignment="1">
      <alignment horizontal="center" vertical="center" wrapText="1"/>
    </xf>
    <xf numFmtId="4" fontId="19" fillId="0" borderId="13" xfId="55" applyNumberFormat="1" applyFont="1" applyBorder="1" applyAlignment="1">
      <alignment horizontal="center" vertical="center" wrapText="1"/>
    </xf>
    <xf numFmtId="0" fontId="19" fillId="0" borderId="0" xfId="55" applyFont="1">
      <alignment horizontal="left" vertical="center"/>
    </xf>
    <xf numFmtId="0" fontId="17" fillId="0" borderId="14" xfId="55" applyFont="1" applyFill="1" applyBorder="1" applyAlignment="1">
      <alignment horizontal="left" vertical="center" wrapText="1"/>
    </xf>
    <xf numFmtId="0" fontId="17" fillId="0" borderId="14" xfId="55" applyFont="1" applyFill="1" applyBorder="1" applyAlignment="1">
      <alignment horizontal="center" vertical="center" wrapText="1"/>
    </xf>
    <xf numFmtId="4" fontId="17" fillId="0" borderId="13" xfId="55" applyNumberFormat="1" applyFont="1" applyFill="1" applyBorder="1" applyAlignment="1">
      <alignment horizontal="center" vertical="center" wrapText="1"/>
    </xf>
    <xf numFmtId="0" fontId="17" fillId="0" borderId="0" xfId="55" applyFont="1" applyFill="1">
      <alignment horizontal="left" vertical="center"/>
    </xf>
    <xf numFmtId="0" fontId="19" fillId="0" borderId="0" xfId="55" applyFont="1" applyFill="1">
      <alignment horizontal="left" vertical="center"/>
    </xf>
    <xf numFmtId="0" fontId="17" fillId="0" borderId="14" xfId="55" applyFont="1" applyBorder="1" applyAlignment="1">
      <alignment horizontal="left" vertical="center" wrapText="1"/>
    </xf>
    <xf numFmtId="0" fontId="17" fillId="0" borderId="14" xfId="55" applyFont="1" applyBorder="1" applyAlignment="1">
      <alignment horizontal="center" vertical="center" wrapText="1"/>
    </xf>
    <xf numFmtId="4" fontId="17" fillId="0" borderId="13" xfId="55" applyNumberFormat="1" applyFont="1" applyBorder="1" applyAlignment="1">
      <alignment horizontal="center" vertical="center" wrapText="1"/>
    </xf>
    <xf numFmtId="4" fontId="19" fillId="0" borderId="0" xfId="55" applyNumberFormat="1" applyFont="1">
      <alignment horizontal="left" vertical="center"/>
    </xf>
    <xf numFmtId="4" fontId="17" fillId="0" borderId="13" xfId="55" applyNumberFormat="1" applyFont="1" applyBorder="1" applyAlignment="1">
      <alignment horizontal="right" vertical="center" wrapText="1" indent="1"/>
    </xf>
    <xf numFmtId="0" fontId="62" fillId="0" borderId="0" xfId="44" applyAlignment="1">
      <alignment horizontal="justify" vertical="center"/>
    </xf>
    <xf numFmtId="0" fontId="1" fillId="0" borderId="0" xfId="55" applyFont="1" applyAlignment="1">
      <alignment horizontal="center" vertical="center" wrapText="1"/>
    </xf>
    <xf numFmtId="0" fontId="11" fillId="0" borderId="11" xfId="55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19" fillId="0" borderId="13" xfId="55" applyFont="1" applyBorder="1" applyAlignment="1">
      <alignment horizontal="left" vertical="center" wrapText="1"/>
    </xf>
    <xf numFmtId="0" fontId="19" fillId="0" borderId="13" xfId="55" applyFont="1" applyBorder="1" applyAlignment="1">
      <alignment horizontal="center" vertical="center" wrapText="1"/>
    </xf>
    <xf numFmtId="0" fontId="17" fillId="0" borderId="11" xfId="55" applyFont="1" applyBorder="1" applyAlignment="1">
      <alignment horizontal="center" vertical="center" wrapText="1"/>
    </xf>
    <xf numFmtId="0" fontId="17" fillId="0" borderId="11" xfId="55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55" applyFont="1" applyBorder="1" applyAlignment="1">
      <alignment vertical="center" wrapText="1"/>
    </xf>
    <xf numFmtId="0" fontId="17" fillId="0" borderId="11" xfId="55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19" fillId="6" borderId="14" xfId="55" applyFont="1" applyFill="1" applyBorder="1" applyAlignment="1">
      <alignment horizontal="left" vertical="center" wrapText="1"/>
    </xf>
    <xf numFmtId="0" fontId="19" fillId="6" borderId="14" xfId="55" applyFont="1" applyFill="1" applyBorder="1" applyAlignment="1">
      <alignment horizontal="center" vertical="center" wrapText="1"/>
    </xf>
    <xf numFmtId="4" fontId="19" fillId="6" borderId="13" xfId="55" applyNumberFormat="1" applyFont="1" applyFill="1" applyBorder="1" applyAlignment="1">
      <alignment horizontal="center" vertical="center" wrapText="1"/>
    </xf>
    <xf numFmtId="0" fontId="19" fillId="6" borderId="15" xfId="55" applyFont="1" applyFill="1" applyBorder="1" applyAlignment="1">
      <alignment horizontal="left" vertical="center" wrapText="1"/>
    </xf>
    <xf numFmtId="0" fontId="19" fillId="6" borderId="15" xfId="55" applyFont="1" applyFill="1" applyBorder="1" applyAlignment="1">
      <alignment horizontal="center" vertical="center" wrapText="1"/>
    </xf>
    <xf numFmtId="0" fontId="62" fillId="0" borderId="0" xfId="44" applyAlignment="1">
      <alignment horizontal="center" vertical="center" wrapText="1"/>
    </xf>
    <xf numFmtId="14" fontId="26" fillId="0" borderId="0" xfId="0" applyNumberFormat="1" applyFont="1" applyAlignment="1">
      <alignment horizontal="right"/>
    </xf>
    <xf numFmtId="0" fontId="78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6" borderId="11" xfId="0" applyFont="1" applyFill="1" applyBorder="1" applyAlignment="1">
      <alignment wrapText="1"/>
    </xf>
    <xf numFmtId="174" fontId="83" fillId="6" borderId="11" xfId="0" applyNumberFormat="1" applyFont="1" applyFill="1" applyBorder="1" applyAlignment="1">
      <alignment/>
    </xf>
    <xf numFmtId="1" fontId="83" fillId="6" borderId="11" xfId="0" applyNumberFormat="1" applyFont="1" applyFill="1" applyBorder="1" applyAlignment="1">
      <alignment/>
    </xf>
    <xf numFmtId="43" fontId="84" fillId="6" borderId="11" xfId="63" applyFont="1" applyFill="1" applyBorder="1" applyAlignment="1">
      <alignment/>
    </xf>
    <xf numFmtId="43" fontId="21" fillId="6" borderId="11" xfId="63" applyFont="1" applyFill="1" applyBorder="1" applyAlignment="1">
      <alignment/>
    </xf>
    <xf numFmtId="0" fontId="84" fillId="6" borderId="11" xfId="0" applyFont="1" applyFill="1" applyBorder="1" applyAlignment="1">
      <alignment horizontal="center"/>
    </xf>
    <xf numFmtId="174" fontId="84" fillId="6" borderId="11" xfId="0" applyNumberFormat="1" applyFont="1" applyFill="1" applyBorder="1" applyAlignment="1">
      <alignment horizontal="center"/>
    </xf>
    <xf numFmtId="174" fontId="76" fillId="6" borderId="11" xfId="0" applyNumberFormat="1" applyFont="1" applyFill="1" applyBorder="1" applyAlignment="1">
      <alignment horizontal="center"/>
    </xf>
    <xf numFmtId="0" fontId="85" fillId="0" borderId="11" xfId="0" applyFont="1" applyBorder="1" applyAlignment="1">
      <alignment wrapText="1"/>
    </xf>
    <xf numFmtId="174" fontId="76" fillId="0" borderId="11" xfId="0" applyNumberFormat="1" applyFont="1" applyFill="1" applyBorder="1" applyAlignment="1">
      <alignment/>
    </xf>
    <xf numFmtId="1" fontId="76" fillId="0" borderId="11" xfId="0" applyNumberFormat="1" applyFont="1" applyFill="1" applyBorder="1" applyAlignment="1">
      <alignment/>
    </xf>
    <xf numFmtId="4" fontId="22" fillId="0" borderId="0" xfId="0" applyNumberFormat="1" applyFont="1" applyAlignment="1">
      <alignment horizontal="center"/>
    </xf>
    <xf numFmtId="43" fontId="86" fillId="0" borderId="11" xfId="63" applyFont="1" applyBorder="1" applyAlignment="1">
      <alignment/>
    </xf>
    <xf numFmtId="43" fontId="22" fillId="0" borderId="11" xfId="63" applyFont="1" applyBorder="1" applyAlignment="1">
      <alignment/>
    </xf>
    <xf numFmtId="41" fontId="86" fillId="0" borderId="11" xfId="0" applyNumberFormat="1" applyFont="1" applyBorder="1" applyAlignment="1">
      <alignment/>
    </xf>
    <xf numFmtId="0" fontId="80" fillId="0" borderId="11" xfId="0" applyFont="1" applyBorder="1" applyAlignment="1">
      <alignment horizontal="center"/>
    </xf>
    <xf numFmtId="174" fontId="22" fillId="0" borderId="11" xfId="0" applyNumberFormat="1" applyFont="1" applyBorder="1" applyAlignment="1">
      <alignment horizontal="center"/>
    </xf>
    <xf numFmtId="0" fontId="83" fillId="0" borderId="11" xfId="0" applyFont="1" applyBorder="1" applyAlignment="1">
      <alignment wrapText="1"/>
    </xf>
    <xf numFmtId="174" fontId="83" fillId="0" borderId="11" xfId="0" applyNumberFormat="1" applyFont="1" applyBorder="1" applyAlignment="1">
      <alignment/>
    </xf>
    <xf numFmtId="1" fontId="83" fillId="0" borderId="11" xfId="0" applyNumberFormat="1" applyFont="1" applyBorder="1" applyAlignment="1">
      <alignment/>
    </xf>
    <xf numFmtId="43" fontId="84" fillId="0" borderId="11" xfId="63" applyFont="1" applyBorder="1" applyAlignment="1">
      <alignment/>
    </xf>
    <xf numFmtId="0" fontId="84" fillId="0" borderId="11" xfId="0" applyFont="1" applyBorder="1" applyAlignment="1">
      <alignment horizontal="center"/>
    </xf>
    <xf numFmtId="174" fontId="76" fillId="0" borderId="11" xfId="0" applyNumberFormat="1" applyFont="1" applyBorder="1" applyAlignment="1">
      <alignment horizontal="center"/>
    </xf>
    <xf numFmtId="0" fontId="85" fillId="0" borderId="11" xfId="0" applyFont="1" applyBorder="1" applyAlignment="1">
      <alignment horizontal="left" wrapText="1"/>
    </xf>
    <xf numFmtId="174" fontId="85" fillId="0" borderId="11" xfId="0" applyNumberFormat="1" applyFont="1" applyBorder="1" applyAlignment="1">
      <alignment/>
    </xf>
    <xf numFmtId="1" fontId="85" fillId="0" borderId="11" xfId="0" applyNumberFormat="1" applyFont="1" applyBorder="1" applyAlignment="1">
      <alignment/>
    </xf>
    <xf numFmtId="41" fontId="87" fillId="0" borderId="11" xfId="0" applyNumberFormat="1" applyFont="1" applyBorder="1" applyAlignment="1">
      <alignment/>
    </xf>
    <xf numFmtId="0" fontId="88" fillId="0" borderId="11" xfId="0" applyFont="1" applyBorder="1" applyAlignment="1">
      <alignment horizontal="center"/>
    </xf>
    <xf numFmtId="174" fontId="22" fillId="0" borderId="11" xfId="0" applyNumberFormat="1" applyFont="1" applyBorder="1" applyAlignment="1">
      <alignment horizontal="center" vertical="center"/>
    </xf>
    <xf numFmtId="41" fontId="86" fillId="6" borderId="11" xfId="0" applyNumberFormat="1" applyFont="1" applyFill="1" applyBorder="1" applyAlignment="1">
      <alignment/>
    </xf>
    <xf numFmtId="0" fontId="80" fillId="6" borderId="11" xfId="0" applyFont="1" applyFill="1" applyBorder="1" applyAlignment="1">
      <alignment horizontal="center"/>
    </xf>
    <xf numFmtId="0" fontId="86" fillId="0" borderId="11" xfId="0" applyFont="1" applyBorder="1" applyAlignment="1">
      <alignment horizontal="center"/>
    </xf>
    <xf numFmtId="41" fontId="84" fillId="0" borderId="11" xfId="0" applyNumberFormat="1" applyFont="1" applyBorder="1" applyAlignment="1">
      <alignment/>
    </xf>
    <xf numFmtId="0" fontId="89" fillId="10" borderId="11" xfId="0" applyFont="1" applyFill="1" applyBorder="1" applyAlignment="1">
      <alignment horizontal="right" wrapText="1"/>
    </xf>
    <xf numFmtId="174" fontId="89" fillId="10" borderId="11" xfId="0" applyNumberFormat="1" applyFont="1" applyFill="1" applyBorder="1" applyAlignment="1">
      <alignment/>
    </xf>
    <xf numFmtId="1" fontId="89" fillId="10" borderId="11" xfId="0" applyNumberFormat="1" applyFont="1" applyFill="1" applyBorder="1" applyAlignment="1">
      <alignment/>
    </xf>
    <xf numFmtId="43" fontId="89" fillId="10" borderId="11" xfId="63" applyFont="1" applyFill="1" applyBorder="1" applyAlignment="1">
      <alignment/>
    </xf>
    <xf numFmtId="41" fontId="86" fillId="10" borderId="11" xfId="0" applyNumberFormat="1" applyFont="1" applyFill="1" applyBorder="1" applyAlignment="1">
      <alignment/>
    </xf>
    <xf numFmtId="41" fontId="80" fillId="10" borderId="11" xfId="0" applyNumberFormat="1" applyFont="1" applyFill="1" applyBorder="1" applyAlignment="1">
      <alignment/>
    </xf>
    <xf numFmtId="0" fontId="80" fillId="10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8" fillId="0" borderId="11" xfId="0" applyFont="1" applyFill="1" applyBorder="1" applyAlignment="1">
      <alignment horizontal="center" wrapText="1"/>
    </xf>
    <xf numFmtId="172" fontId="7" fillId="0" borderId="11" xfId="63" applyNumberFormat="1" applyFont="1" applyFill="1" applyBorder="1" applyAlignment="1">
      <alignment/>
    </xf>
    <xf numFmtId="0" fontId="76" fillId="0" borderId="11" xfId="0" applyFont="1" applyBorder="1" applyAlignment="1">
      <alignment vertical="top"/>
    </xf>
    <xf numFmtId="0" fontId="9" fillId="0" borderId="11" xfId="0" applyFont="1" applyBorder="1" applyAlignment="1">
      <alignment wrapText="1"/>
    </xf>
    <xf numFmtId="49" fontId="2" fillId="0" borderId="11" xfId="63" applyNumberFormat="1" applyFont="1" applyFill="1" applyBorder="1" applyAlignment="1">
      <alignment horizontal="center"/>
    </xf>
    <xf numFmtId="49" fontId="2" fillId="0" borderId="11" xfId="63" applyNumberFormat="1" applyFont="1" applyFill="1" applyBorder="1" applyAlignment="1">
      <alignment/>
    </xf>
    <xf numFmtId="49" fontId="2" fillId="0" borderId="11" xfId="63" applyNumberFormat="1" applyFont="1" applyFill="1" applyBorder="1" applyAlignment="1">
      <alignment horizontal="center" vertical="center"/>
    </xf>
    <xf numFmtId="172" fontId="2" fillId="0" borderId="11" xfId="63" applyNumberFormat="1" applyFont="1" applyBorder="1" applyAlignment="1">
      <alignment/>
    </xf>
    <xf numFmtId="0" fontId="17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Alignment="1">
      <alignment wrapText="1"/>
    </xf>
    <xf numFmtId="0" fontId="81" fillId="0" borderId="0" xfId="0" applyFont="1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2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7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wrapText="1"/>
    </xf>
    <xf numFmtId="0" fontId="78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/>
    </xf>
    <xf numFmtId="0" fontId="78" fillId="35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/>
    </xf>
    <xf numFmtId="0" fontId="90" fillId="0" borderId="11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55" applyFont="1" applyAlignment="1">
      <alignment horizontal="center" vertical="center" wrapText="1"/>
    </xf>
    <xf numFmtId="0" fontId="62" fillId="0" borderId="0" xfId="44" applyAlignment="1">
      <alignment horizontal="center" vertical="center" wrapText="1"/>
    </xf>
    <xf numFmtId="0" fontId="11" fillId="0" borderId="21" xfId="55" applyFont="1" applyBorder="1" applyAlignment="1">
      <alignment horizontal="center" vertical="center" wrapText="1"/>
    </xf>
    <xf numFmtId="0" fontId="11" fillId="0" borderId="22" xfId="55" applyFont="1" applyBorder="1" applyAlignment="1">
      <alignment horizontal="center" vertical="center" wrapText="1"/>
    </xf>
    <xf numFmtId="0" fontId="11" fillId="0" borderId="23" xfId="55" applyFont="1" applyBorder="1" applyAlignment="1">
      <alignment horizontal="center" vertical="center" wrapText="1"/>
    </xf>
    <xf numFmtId="0" fontId="11" fillId="0" borderId="15" xfId="55" applyFont="1" applyBorder="1" applyAlignment="1">
      <alignment horizontal="center" vertical="center" wrapText="1"/>
    </xf>
    <xf numFmtId="0" fontId="11" fillId="0" borderId="24" xfId="55" applyFont="1" applyBorder="1" applyAlignment="1">
      <alignment horizontal="center" vertical="center" wrapText="1"/>
    </xf>
    <xf numFmtId="0" fontId="11" fillId="0" borderId="13" xfId="55" applyFont="1" applyBorder="1" applyAlignment="1">
      <alignment horizontal="center" vertical="center" wrapText="1"/>
    </xf>
    <xf numFmtId="0" fontId="11" fillId="0" borderId="25" xfId="55" applyFont="1" applyBorder="1" applyAlignment="1">
      <alignment horizontal="center" vertical="center" wrapText="1"/>
    </xf>
    <xf numFmtId="0" fontId="11" fillId="0" borderId="26" xfId="55" applyFont="1" applyBorder="1" applyAlignment="1">
      <alignment horizontal="center" vertical="center" wrapText="1"/>
    </xf>
    <xf numFmtId="0" fontId="14" fillId="0" borderId="0" xfId="55" applyFont="1" applyBorder="1" applyAlignment="1">
      <alignment horizontal="left" vertical="center" wrapText="1"/>
    </xf>
    <xf numFmtId="0" fontId="11" fillId="0" borderId="0" xfId="55" applyFont="1" applyBorder="1" applyAlignment="1">
      <alignment horizontal="center" vertical="center" wrapText="1"/>
    </xf>
    <xf numFmtId="0" fontId="11" fillId="0" borderId="27" xfId="55" applyFont="1" applyBorder="1" applyAlignment="1">
      <alignment horizontal="center" vertical="center" wrapText="1"/>
    </xf>
    <xf numFmtId="0" fontId="11" fillId="0" borderId="28" xfId="55" applyFont="1" applyBorder="1" applyAlignment="1">
      <alignment horizontal="center" vertical="center" wrapText="1"/>
    </xf>
    <xf numFmtId="0" fontId="11" fillId="0" borderId="29" xfId="55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76" fillId="0" borderId="12" xfId="0" applyFont="1" applyBorder="1" applyAlignment="1">
      <alignment horizontal="center" wrapText="1"/>
    </xf>
    <xf numFmtId="0" fontId="76" fillId="0" borderId="30" xfId="0" applyFont="1" applyBorder="1" applyAlignment="1">
      <alignment horizontal="center" wrapText="1"/>
    </xf>
    <xf numFmtId="0" fontId="76" fillId="0" borderId="2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72" fontId="27" fillId="0" borderId="16" xfId="63" applyNumberFormat="1" applyFont="1" applyFill="1" applyBorder="1" applyAlignment="1">
      <alignment horizontal="center"/>
    </xf>
    <xf numFmtId="172" fontId="27" fillId="0" borderId="17" xfId="63" applyNumberFormat="1" applyFont="1" applyFill="1" applyBorder="1" applyAlignment="1">
      <alignment horizontal="center"/>
    </xf>
    <xf numFmtId="0" fontId="76" fillId="0" borderId="0" xfId="0" applyFont="1" applyAlignment="1">
      <alignment wrapText="1"/>
    </xf>
    <xf numFmtId="0" fontId="78" fillId="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93" fillId="0" borderId="0" xfId="0" applyFont="1" applyAlignment="1">
      <alignment/>
    </xf>
    <xf numFmtId="41" fontId="94" fillId="0" borderId="0" xfId="0" applyNumberFormat="1" applyFont="1" applyAlignment="1">
      <alignment/>
    </xf>
    <xf numFmtId="0" fontId="94" fillId="0" borderId="0" xfId="0" applyFont="1" applyAlignment="1">
      <alignment/>
    </xf>
    <xf numFmtId="0" fontId="74" fillId="0" borderId="0" xfId="0" applyFont="1" applyAlignment="1">
      <alignment/>
    </xf>
    <xf numFmtId="0" fontId="74" fillId="35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="60" zoomScalePageLayoutView="0" workbookViewId="0" topLeftCell="A7">
      <selection activeCell="A54" sqref="A54"/>
    </sheetView>
  </sheetViews>
  <sheetFormatPr defaultColWidth="9.140625" defaultRowHeight="15"/>
  <cols>
    <col min="1" max="1" width="85.421875" style="0" customWidth="1"/>
    <col min="2" max="2" width="30.28125" style="0" customWidth="1"/>
    <col min="4" max="4" width="10.7109375" style="0" customWidth="1"/>
  </cols>
  <sheetData>
    <row r="1" spans="1:4" ht="14.25">
      <c r="A1" s="23"/>
      <c r="B1" s="1"/>
      <c r="C1" s="2"/>
      <c r="D1" s="2"/>
    </row>
    <row r="2" spans="1:4" ht="14.25">
      <c r="A2" s="12" t="s">
        <v>29</v>
      </c>
      <c r="B2" s="12"/>
      <c r="C2" s="159" t="s">
        <v>0</v>
      </c>
      <c r="D2" s="159"/>
    </row>
    <row r="3" spans="1:4" ht="15">
      <c r="A3" s="8" t="s">
        <v>58</v>
      </c>
      <c r="B3" s="8"/>
      <c r="C3" s="3"/>
      <c r="D3" s="4" t="s">
        <v>35</v>
      </c>
    </row>
    <row r="4" spans="1:4" ht="15">
      <c r="A4" s="8" t="s">
        <v>37</v>
      </c>
      <c r="B4" s="8"/>
      <c r="C4" s="3"/>
      <c r="D4" s="4"/>
    </row>
    <row r="5" spans="1:4" ht="14.25">
      <c r="A5" s="10" t="s">
        <v>55</v>
      </c>
      <c r="B5" s="10" t="s">
        <v>27</v>
      </c>
      <c r="C5" s="160" t="s">
        <v>199</v>
      </c>
      <c r="D5" s="160"/>
    </row>
    <row r="6" spans="1:4" ht="14.25">
      <c r="A6" s="11"/>
      <c r="B6" s="7" t="s">
        <v>28</v>
      </c>
      <c r="C6" s="164" t="s">
        <v>26</v>
      </c>
      <c r="D6" s="164"/>
    </row>
    <row r="7" spans="1:4" ht="15">
      <c r="A7" s="9" t="s">
        <v>210</v>
      </c>
      <c r="B7" s="9"/>
      <c r="C7" s="1"/>
      <c r="D7" s="5" t="s">
        <v>209</v>
      </c>
    </row>
    <row r="8" spans="1:4" ht="14.25">
      <c r="A8" s="23"/>
      <c r="B8" s="23"/>
      <c r="C8" s="23"/>
      <c r="D8" s="23"/>
    </row>
    <row r="9" spans="1:4" ht="14.25">
      <c r="A9" s="23"/>
      <c r="B9" s="23"/>
      <c r="C9" s="23"/>
      <c r="D9" s="23"/>
    </row>
    <row r="10" spans="1:4" ht="14.25">
      <c r="A10" s="23"/>
      <c r="B10" s="23"/>
      <c r="C10" s="23"/>
      <c r="D10" s="23"/>
    </row>
    <row r="11" spans="1:4" ht="14.25">
      <c r="A11" s="23"/>
      <c r="B11" s="23"/>
      <c r="C11" s="23"/>
      <c r="D11" s="23"/>
    </row>
    <row r="12" spans="1:4" ht="14.25">
      <c r="A12" s="23"/>
      <c r="B12" s="23"/>
      <c r="C12" s="23"/>
      <c r="D12" s="23"/>
    </row>
    <row r="13" spans="1:4" ht="14.25">
      <c r="A13" s="23"/>
      <c r="B13" s="23"/>
      <c r="C13" s="23"/>
      <c r="D13" s="23"/>
    </row>
    <row r="14" spans="1:4" ht="14.25">
      <c r="A14" s="23"/>
      <c r="B14" s="23"/>
      <c r="C14" s="23"/>
      <c r="D14" s="23"/>
    </row>
    <row r="15" spans="1:4" ht="14.25">
      <c r="A15" s="23"/>
      <c r="B15" s="23"/>
      <c r="C15" s="23"/>
      <c r="D15" s="23"/>
    </row>
    <row r="16" spans="1:4" ht="14.25">
      <c r="A16" s="23"/>
      <c r="B16" s="23"/>
      <c r="C16" s="23"/>
      <c r="D16" s="23"/>
    </row>
    <row r="17" spans="1:4" ht="14.25">
      <c r="A17" s="23"/>
      <c r="B17" s="23"/>
      <c r="C17" s="23"/>
      <c r="D17" s="23"/>
    </row>
    <row r="18" spans="1:4" ht="14.25">
      <c r="A18" s="23"/>
      <c r="B18" s="23"/>
      <c r="C18" s="23"/>
      <c r="D18" s="23"/>
    </row>
    <row r="19" spans="1:4" ht="14.25">
      <c r="A19" s="23"/>
      <c r="B19" s="23"/>
      <c r="C19" s="23"/>
      <c r="D19" s="23"/>
    </row>
    <row r="20" spans="1:4" ht="24">
      <c r="A20" s="165" t="s">
        <v>1</v>
      </c>
      <c r="B20" s="165"/>
      <c r="C20" s="165"/>
      <c r="D20" s="165"/>
    </row>
    <row r="21" spans="1:4" ht="17.25">
      <c r="A21" s="163" t="s">
        <v>2</v>
      </c>
      <c r="B21" s="163"/>
      <c r="C21" s="163"/>
      <c r="D21" s="163"/>
    </row>
    <row r="22" spans="1:4" ht="14.25">
      <c r="A22" s="161" t="s">
        <v>198</v>
      </c>
      <c r="B22" s="162"/>
      <c r="C22" s="162"/>
      <c r="D22" s="162"/>
    </row>
    <row r="23" spans="1:4" ht="15.75" customHeight="1">
      <c r="A23" s="166" t="s">
        <v>41</v>
      </c>
      <c r="B23" s="166"/>
      <c r="C23" s="166"/>
      <c r="D23" s="166"/>
    </row>
    <row r="24" spans="1:4" ht="17.25">
      <c r="A24" s="163" t="s">
        <v>3</v>
      </c>
      <c r="B24" s="163"/>
      <c r="C24" s="163"/>
      <c r="D24" s="163"/>
    </row>
    <row r="25" spans="1:4" ht="14.25">
      <c r="A25" s="23"/>
      <c r="B25" s="23"/>
      <c r="C25" s="23"/>
      <c r="D25" s="23"/>
    </row>
    <row r="26" spans="1:4" ht="18">
      <c r="A26" s="80" t="s">
        <v>4</v>
      </c>
      <c r="B26" s="97" t="s">
        <v>211</v>
      </c>
      <c r="C26" s="81"/>
      <c r="D26" s="81"/>
    </row>
    <row r="27" spans="1:4" ht="14.25">
      <c r="A27" s="23"/>
      <c r="B27" s="155" t="s">
        <v>40</v>
      </c>
      <c r="C27" s="23"/>
      <c r="D27" s="23"/>
    </row>
    <row r="28" spans="1:4" ht="14.25">
      <c r="A28" s="23"/>
      <c r="B28" s="23"/>
      <c r="C28" s="23"/>
      <c r="D28" s="23"/>
    </row>
    <row r="29" spans="1:4" ht="14.25">
      <c r="A29" s="23"/>
      <c r="B29" s="23"/>
      <c r="C29" s="23"/>
      <c r="D29" s="23"/>
    </row>
    <row r="30" spans="1:4" ht="14.25">
      <c r="A30" s="23"/>
      <c r="B30" s="23"/>
      <c r="C30" s="23"/>
      <c r="D30" s="23"/>
    </row>
    <row r="31" spans="1:4" ht="14.25">
      <c r="A31" s="23"/>
      <c r="B31" s="23"/>
      <c r="C31" s="23"/>
      <c r="D31" s="23"/>
    </row>
    <row r="32" spans="1:4" ht="14.25">
      <c r="A32" s="23"/>
      <c r="B32" s="23"/>
      <c r="C32" s="23"/>
      <c r="D32" s="23"/>
    </row>
    <row r="33" spans="1:4" ht="14.25">
      <c r="A33" s="23"/>
      <c r="B33" s="23"/>
      <c r="C33" s="23"/>
      <c r="D33" s="23"/>
    </row>
    <row r="34" spans="1:4" ht="14.25">
      <c r="A34" s="23"/>
      <c r="B34" s="23"/>
      <c r="C34" s="23"/>
      <c r="D34" s="23"/>
    </row>
    <row r="35" spans="1:4" ht="14.25">
      <c r="A35" s="23"/>
      <c r="B35" s="23"/>
      <c r="C35" s="23"/>
      <c r="D35" s="23"/>
    </row>
    <row r="36" spans="1:4" ht="14.25">
      <c r="A36" s="23"/>
      <c r="B36" s="23"/>
      <c r="C36" s="23"/>
      <c r="D36" s="23"/>
    </row>
    <row r="37" spans="1:4" ht="14.25">
      <c r="A37" s="23"/>
      <c r="B37" s="23"/>
      <c r="C37" s="23"/>
      <c r="D37" s="23"/>
    </row>
    <row r="38" spans="1:4" ht="14.25">
      <c r="A38" s="23"/>
      <c r="B38" s="23"/>
      <c r="C38" s="23"/>
      <c r="D38" s="23"/>
    </row>
    <row r="39" spans="1:4" ht="14.25">
      <c r="A39" s="23"/>
      <c r="B39" s="23"/>
      <c r="C39" s="23"/>
      <c r="D39" s="23"/>
    </row>
    <row r="40" spans="1:4" ht="14.25">
      <c r="A40" s="23"/>
      <c r="B40" s="23"/>
      <c r="C40" s="23"/>
      <c r="D40" s="23"/>
    </row>
    <row r="41" spans="1:4" ht="14.25">
      <c r="A41" s="23" t="s">
        <v>30</v>
      </c>
      <c r="B41" s="23"/>
      <c r="C41" s="23"/>
      <c r="D41" s="23"/>
    </row>
    <row r="42" spans="1:4" ht="14.25">
      <c r="A42" s="23"/>
      <c r="B42" s="23"/>
      <c r="C42" s="23"/>
      <c r="D42" s="23"/>
    </row>
    <row r="43" spans="1:4" ht="14.25">
      <c r="A43" s="23" t="s">
        <v>56</v>
      </c>
      <c r="B43" s="23"/>
      <c r="C43" s="23"/>
      <c r="D43" s="23"/>
    </row>
    <row r="44" spans="1:4" ht="14.25">
      <c r="A44" s="23"/>
      <c r="B44" s="23"/>
      <c r="C44" s="23"/>
      <c r="D44" s="23"/>
    </row>
    <row r="45" spans="1:4" ht="14.25">
      <c r="A45" s="38" t="s">
        <v>159</v>
      </c>
      <c r="B45" s="23"/>
      <c r="C45" s="23"/>
      <c r="D45" s="23"/>
    </row>
    <row r="46" spans="1:4" ht="14.25">
      <c r="A46" s="23"/>
      <c r="B46" s="23"/>
      <c r="C46" s="23"/>
      <c r="D46" s="23"/>
    </row>
    <row r="47" spans="1:4" ht="14.25">
      <c r="A47" s="23"/>
      <c r="B47" s="23"/>
      <c r="C47" s="23"/>
      <c r="D47" s="23"/>
    </row>
    <row r="48" spans="1:4" ht="14.25">
      <c r="A48" s="23"/>
      <c r="B48" s="23"/>
      <c r="C48" s="23"/>
      <c r="D48" s="23"/>
    </row>
    <row r="49" spans="1:4" ht="14.25">
      <c r="A49" s="23"/>
      <c r="B49" s="23"/>
      <c r="C49" s="23"/>
      <c r="D49" s="23"/>
    </row>
    <row r="50" spans="1:4" ht="14.25">
      <c r="A50" s="23"/>
      <c r="B50" s="23"/>
      <c r="C50" s="23"/>
      <c r="D50" s="23"/>
    </row>
    <row r="51" spans="1:4" ht="14.25">
      <c r="A51" s="23"/>
      <c r="B51" s="23"/>
      <c r="C51" s="23"/>
      <c r="D51" s="23"/>
    </row>
    <row r="52" spans="1:4" ht="17.25">
      <c r="A52" s="163" t="s">
        <v>57</v>
      </c>
      <c r="B52" s="163"/>
      <c r="C52" s="23"/>
      <c r="D52" s="23"/>
    </row>
    <row r="53" spans="1:4" ht="17.25">
      <c r="A53" s="163" t="s">
        <v>212</v>
      </c>
      <c r="B53" s="163"/>
      <c r="C53" s="23"/>
      <c r="D53" s="23"/>
    </row>
    <row r="54" spans="1:4" ht="14.25">
      <c r="A54" s="23"/>
      <c r="B54" s="23"/>
      <c r="C54" s="23"/>
      <c r="D54" s="23"/>
    </row>
    <row r="55" spans="1:4" ht="14.25">
      <c r="A55" s="23"/>
      <c r="B55" s="23"/>
      <c r="C55" s="23"/>
      <c r="D55" s="23"/>
    </row>
  </sheetData>
  <sheetProtection/>
  <mergeCells count="10">
    <mergeCell ref="C2:D2"/>
    <mergeCell ref="C5:D5"/>
    <mergeCell ref="A22:D22"/>
    <mergeCell ref="A24:D24"/>
    <mergeCell ref="A52:B52"/>
    <mergeCell ref="A53:B53"/>
    <mergeCell ref="C6:D6"/>
    <mergeCell ref="A20:D20"/>
    <mergeCell ref="A21:D21"/>
    <mergeCell ref="A23:D23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BreakPreview" zoomScale="60" zoomScalePageLayoutView="0" workbookViewId="0" topLeftCell="A1">
      <selection activeCell="B11" sqref="B11:C11"/>
    </sheetView>
  </sheetViews>
  <sheetFormatPr defaultColWidth="9.140625" defaultRowHeight="15"/>
  <cols>
    <col min="1" max="1" width="4.57421875" style="6" customWidth="1"/>
    <col min="2" max="2" width="78.8515625" style="6" customWidth="1"/>
    <col min="3" max="3" width="20.421875" style="6" customWidth="1"/>
    <col min="4" max="4" width="15.7109375" style="6" customWidth="1"/>
    <col min="5" max="16384" width="9.140625" style="6" customWidth="1"/>
  </cols>
  <sheetData>
    <row r="1" spans="1:3" ht="17.25">
      <c r="A1" s="163" t="s">
        <v>5</v>
      </c>
      <c r="B1" s="163"/>
      <c r="C1" s="163"/>
    </row>
    <row r="2" spans="1:3" ht="15">
      <c r="A2" s="19"/>
      <c r="B2" s="19"/>
      <c r="C2" s="19"/>
    </row>
    <row r="3" spans="1:3" ht="33" customHeight="1">
      <c r="A3" s="20" t="s">
        <v>6</v>
      </c>
      <c r="B3" s="172" t="s">
        <v>200</v>
      </c>
      <c r="C3" s="172"/>
    </row>
    <row r="4" spans="1:3" ht="33" customHeight="1">
      <c r="A4" s="20"/>
      <c r="B4" s="169" t="s">
        <v>186</v>
      </c>
      <c r="C4" s="169"/>
    </row>
    <row r="5" spans="1:3" ht="33" customHeight="1">
      <c r="A5" s="20"/>
      <c r="B5" s="167" t="s">
        <v>187</v>
      </c>
      <c r="C5" s="168"/>
    </row>
    <row r="6" spans="1:3" ht="30.75" customHeight="1">
      <c r="A6" s="20"/>
      <c r="B6" s="167" t="s">
        <v>188</v>
      </c>
      <c r="C6" s="168"/>
    </row>
    <row r="7" spans="1:3" ht="42" customHeight="1">
      <c r="A7" s="20"/>
      <c r="B7" s="167" t="s">
        <v>189</v>
      </c>
      <c r="C7" s="168"/>
    </row>
    <row r="8" spans="1:3" ht="33" customHeight="1">
      <c r="A8" s="20"/>
      <c r="B8" s="167" t="s">
        <v>190</v>
      </c>
      <c r="C8" s="168"/>
    </row>
    <row r="9" spans="1:3" ht="33" customHeight="1">
      <c r="A9" s="20"/>
      <c r="B9" s="167" t="s">
        <v>191</v>
      </c>
      <c r="C9" s="168"/>
    </row>
    <row r="10" spans="1:3" ht="24" customHeight="1">
      <c r="A10" s="19"/>
      <c r="B10" s="21"/>
      <c r="C10" s="21"/>
    </row>
    <row r="11" spans="1:3" ht="31.5" customHeight="1">
      <c r="A11" s="20" t="s">
        <v>7</v>
      </c>
      <c r="B11" s="173" t="s">
        <v>92</v>
      </c>
      <c r="C11" s="173"/>
    </row>
    <row r="12" spans="1:3" ht="24.75" customHeight="1">
      <c r="A12" s="19"/>
      <c r="B12" s="169"/>
      <c r="C12" s="169"/>
    </row>
    <row r="13" spans="1:3" ht="15">
      <c r="A13" s="19"/>
      <c r="B13" s="169"/>
      <c r="C13" s="169"/>
    </row>
    <row r="14" spans="1:3" ht="15">
      <c r="A14" s="19"/>
      <c r="B14" s="169"/>
      <c r="C14" s="169"/>
    </row>
    <row r="15" spans="1:3" ht="15">
      <c r="A15" s="19"/>
      <c r="B15" s="169"/>
      <c r="C15" s="169"/>
    </row>
    <row r="16" spans="1:3" ht="15">
      <c r="A16" s="19"/>
      <c r="B16" s="169"/>
      <c r="C16" s="169"/>
    </row>
    <row r="17" spans="1:3" ht="15">
      <c r="A17" s="19"/>
      <c r="B17" s="169"/>
      <c r="C17" s="169"/>
    </row>
    <row r="18" spans="1:3" ht="15">
      <c r="A18" s="19"/>
      <c r="B18" s="169"/>
      <c r="C18" s="169"/>
    </row>
    <row r="19" spans="1:3" ht="15">
      <c r="A19" s="19"/>
      <c r="B19" s="169"/>
      <c r="C19" s="169"/>
    </row>
    <row r="20" spans="1:3" ht="15">
      <c r="A20" s="19"/>
      <c r="B20" s="167"/>
      <c r="C20" s="168"/>
    </row>
    <row r="21" spans="1:3" ht="15">
      <c r="A21" s="19"/>
      <c r="B21" s="167"/>
      <c r="C21" s="168"/>
    </row>
    <row r="22" spans="1:3" ht="15">
      <c r="A22" s="19"/>
      <c r="B22" s="169"/>
      <c r="C22" s="169"/>
    </row>
    <row r="23" spans="1:3" ht="15">
      <c r="A23" s="19"/>
      <c r="B23" s="171"/>
      <c r="C23" s="171"/>
    </row>
    <row r="24" spans="1:3" ht="18.75" customHeight="1">
      <c r="A24" s="19"/>
      <c r="B24" s="21"/>
      <c r="C24" s="21"/>
    </row>
    <row r="25" spans="1:3" ht="15">
      <c r="A25" s="20" t="s">
        <v>8</v>
      </c>
      <c r="B25" s="22" t="s">
        <v>93</v>
      </c>
      <c r="C25" s="21"/>
    </row>
    <row r="26" spans="1:3" ht="21" customHeight="1">
      <c r="A26" s="19"/>
      <c r="B26" s="170" t="s">
        <v>201</v>
      </c>
      <c r="C26" s="170"/>
    </row>
    <row r="27" spans="1:3" ht="23.25" customHeight="1">
      <c r="A27" s="19"/>
      <c r="B27" s="169"/>
      <c r="C27" s="169"/>
    </row>
    <row r="28" spans="1:3" ht="20.25" customHeight="1">
      <c r="A28" s="19"/>
      <c r="B28" s="169"/>
      <c r="C28" s="169"/>
    </row>
    <row r="29" spans="1:3" ht="19.5" customHeight="1">
      <c r="A29" s="19"/>
      <c r="B29" s="169"/>
      <c r="C29" s="169"/>
    </row>
    <row r="30" spans="1:3" ht="19.5" customHeight="1">
      <c r="A30" s="19"/>
      <c r="B30" s="169"/>
      <c r="C30" s="169"/>
    </row>
    <row r="31" spans="1:3" ht="19.5" customHeight="1">
      <c r="A31" s="19"/>
      <c r="B31" s="169"/>
      <c r="C31" s="169"/>
    </row>
    <row r="32" spans="1:3" ht="15">
      <c r="A32" s="19"/>
      <c r="B32" s="21"/>
      <c r="C32" s="21"/>
    </row>
    <row r="33" spans="2:3" ht="15">
      <c r="B33" s="14"/>
      <c r="C33" s="14"/>
    </row>
    <row r="34" spans="2:3" ht="15">
      <c r="B34" s="14"/>
      <c r="C34" s="14"/>
    </row>
    <row r="35" spans="2:3" ht="15">
      <c r="B35" s="14"/>
      <c r="C35" s="14"/>
    </row>
    <row r="36" spans="2:3" ht="15">
      <c r="B36" s="14"/>
      <c r="C36" s="14"/>
    </row>
    <row r="37" spans="2:3" ht="15">
      <c r="B37" s="14"/>
      <c r="C37" s="14"/>
    </row>
    <row r="38" spans="2:3" ht="15">
      <c r="B38" s="14"/>
      <c r="C38" s="14"/>
    </row>
    <row r="39" spans="2:3" ht="15">
      <c r="B39" s="14"/>
      <c r="C39" s="14"/>
    </row>
    <row r="40" spans="2:3" ht="15">
      <c r="B40" s="14"/>
      <c r="C40" s="14"/>
    </row>
    <row r="41" spans="2:3" ht="15">
      <c r="B41" s="14"/>
      <c r="C41" s="14"/>
    </row>
  </sheetData>
  <sheetProtection/>
  <mergeCells count="27">
    <mergeCell ref="B3:C3"/>
    <mergeCell ref="B11:C11"/>
    <mergeCell ref="B13:C13"/>
    <mergeCell ref="B14:C14"/>
    <mergeCell ref="B19:C19"/>
    <mergeCell ref="B5:C5"/>
    <mergeCell ref="B6:C6"/>
    <mergeCell ref="B7:C7"/>
    <mergeCell ref="B8:C8"/>
    <mergeCell ref="B9:C9"/>
    <mergeCell ref="B31:C31"/>
    <mergeCell ref="B27:C27"/>
    <mergeCell ref="B29:C29"/>
    <mergeCell ref="B22:C22"/>
    <mergeCell ref="A1:C1"/>
    <mergeCell ref="B4:C4"/>
    <mergeCell ref="B26:C26"/>
    <mergeCell ref="B23:C23"/>
    <mergeCell ref="B28:C28"/>
    <mergeCell ref="B12:C12"/>
    <mergeCell ref="B21:C21"/>
    <mergeCell ref="B15:C15"/>
    <mergeCell ref="B16:C16"/>
    <mergeCell ref="B17:C17"/>
    <mergeCell ref="B18:C18"/>
    <mergeCell ref="B30:C30"/>
    <mergeCell ref="B20:C2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8"/>
  <sheetViews>
    <sheetView view="pageBreakPreview" zoomScale="87" zoomScaleNormal="86" zoomScaleSheetLayoutView="87" workbookViewId="0" topLeftCell="A1">
      <selection activeCell="B28" sqref="B28"/>
    </sheetView>
  </sheetViews>
  <sheetFormatPr defaultColWidth="9.140625" defaultRowHeight="15" outlineLevelCol="1"/>
  <cols>
    <col min="1" max="1" width="19.8515625" style="51" customWidth="1"/>
    <col min="2" max="5" width="8.7109375" style="52" customWidth="1"/>
    <col min="6" max="6" width="16.57421875" style="52" customWidth="1"/>
    <col min="7" max="7" width="15.7109375" style="52" customWidth="1"/>
    <col min="8" max="8" width="16.7109375" style="52" customWidth="1"/>
    <col min="9" max="9" width="16.140625" style="52" customWidth="1" outlineLevel="1"/>
    <col min="10" max="10" width="16.57421875" style="52" customWidth="1" outlineLevel="1"/>
    <col min="11" max="11" width="14.421875" style="52" customWidth="1" outlineLevel="1"/>
    <col min="12" max="12" width="13.7109375" style="52" customWidth="1" outlineLevel="1"/>
    <col min="13" max="13" width="14.421875" style="52" customWidth="1" outlineLevel="1"/>
    <col min="14" max="14" width="16.00390625" style="52" customWidth="1"/>
    <col min="15" max="15" width="15.421875" style="52" customWidth="1"/>
    <col min="16" max="16" width="16.00390625" style="52" customWidth="1"/>
    <col min="17" max="17" width="15.00390625" style="50" customWidth="1"/>
    <col min="18" max="18" width="13.7109375" style="49" customWidth="1"/>
    <col min="19" max="19" width="11.7109375" style="34" hidden="1" customWidth="1"/>
    <col min="20" max="20" width="13.421875" style="23" customWidth="1"/>
    <col min="21" max="21" width="12.57421875" style="23" customWidth="1"/>
    <col min="22" max="22" width="12.7109375" style="23" customWidth="1"/>
    <col min="23" max="23" width="14.28125" style="23" customWidth="1"/>
  </cols>
  <sheetData>
    <row r="2" spans="1:8" ht="17.25">
      <c r="A2" s="176" t="s">
        <v>102</v>
      </c>
      <c r="B2" s="176"/>
      <c r="C2" s="176"/>
      <c r="D2" s="176"/>
      <c r="E2" s="176"/>
      <c r="F2" s="176"/>
      <c r="G2" s="176"/>
      <c r="H2" s="176"/>
    </row>
    <row r="4" spans="1:25" ht="15" customHeight="1">
      <c r="A4" s="177"/>
      <c r="B4" s="174" t="s">
        <v>59</v>
      </c>
      <c r="C4" s="174" t="s">
        <v>60</v>
      </c>
      <c r="D4" s="174" t="s">
        <v>61</v>
      </c>
      <c r="E4" s="174" t="s">
        <v>62</v>
      </c>
      <c r="F4" s="174" t="s">
        <v>213</v>
      </c>
      <c r="G4" s="174"/>
      <c r="H4" s="178" t="s">
        <v>214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5" t="s">
        <v>63</v>
      </c>
      <c r="U4" s="174" t="s">
        <v>64</v>
      </c>
      <c r="V4" s="174" t="s">
        <v>65</v>
      </c>
      <c r="W4" s="174" t="s">
        <v>66</v>
      </c>
      <c r="X4" s="174" t="s">
        <v>67</v>
      </c>
      <c r="Y4" s="184" t="s">
        <v>68</v>
      </c>
    </row>
    <row r="5" spans="1:30" ht="15" customHeight="1">
      <c r="A5" s="177"/>
      <c r="B5" s="174"/>
      <c r="C5" s="174"/>
      <c r="D5" s="174"/>
      <c r="E5" s="174"/>
      <c r="F5" s="174"/>
      <c r="G5" s="174"/>
      <c r="H5" s="174" t="s">
        <v>69</v>
      </c>
      <c r="I5" s="185" t="s">
        <v>70</v>
      </c>
      <c r="J5" s="185"/>
      <c r="K5" s="185"/>
      <c r="L5" s="185"/>
      <c r="M5" s="185"/>
      <c r="N5" s="185"/>
      <c r="O5" s="185"/>
      <c r="P5" s="157"/>
      <c r="Q5" s="186" t="s">
        <v>71</v>
      </c>
      <c r="R5" s="186"/>
      <c r="S5" s="186"/>
      <c r="T5" s="175"/>
      <c r="U5" s="174"/>
      <c r="V5" s="174"/>
      <c r="W5" s="174"/>
      <c r="X5" s="174"/>
      <c r="Y5" s="184"/>
      <c r="Z5" s="219"/>
      <c r="AA5" s="219"/>
      <c r="AB5" s="219"/>
      <c r="AC5" s="219"/>
      <c r="AD5" s="219"/>
    </row>
    <row r="6" spans="1:30" ht="15" customHeight="1">
      <c r="A6" s="177"/>
      <c r="B6" s="174"/>
      <c r="C6" s="174"/>
      <c r="D6" s="174"/>
      <c r="E6" s="174"/>
      <c r="F6" s="220" t="s">
        <v>72</v>
      </c>
      <c r="G6" s="174" t="s">
        <v>73</v>
      </c>
      <c r="H6" s="174"/>
      <c r="I6" s="183" t="s">
        <v>74</v>
      </c>
      <c r="J6" s="174" t="s">
        <v>75</v>
      </c>
      <c r="K6" s="174"/>
      <c r="L6" s="174"/>
      <c r="M6" s="174"/>
      <c r="N6" s="174"/>
      <c r="O6" s="174" t="s">
        <v>76</v>
      </c>
      <c r="P6" s="179" t="s">
        <v>194</v>
      </c>
      <c r="Q6" s="174" t="s">
        <v>77</v>
      </c>
      <c r="R6" s="187" t="s">
        <v>195</v>
      </c>
      <c r="S6" s="174" t="s">
        <v>76</v>
      </c>
      <c r="T6" s="175"/>
      <c r="U6" s="174"/>
      <c r="V6" s="174"/>
      <c r="W6" s="174"/>
      <c r="X6" s="174"/>
      <c r="Y6" s="184"/>
      <c r="Z6" s="219"/>
      <c r="AA6" s="219"/>
      <c r="AB6" s="219"/>
      <c r="AC6" s="219"/>
      <c r="AD6" s="219"/>
    </row>
    <row r="7" spans="1:30" ht="87" customHeight="1">
      <c r="A7" s="177"/>
      <c r="B7" s="174"/>
      <c r="C7" s="174"/>
      <c r="D7" s="174"/>
      <c r="E7" s="174"/>
      <c r="F7" s="220"/>
      <c r="G7" s="174"/>
      <c r="H7" s="174"/>
      <c r="I7" s="183"/>
      <c r="J7" s="158" t="s">
        <v>78</v>
      </c>
      <c r="K7" s="156" t="s">
        <v>79</v>
      </c>
      <c r="L7" s="156" t="s">
        <v>196</v>
      </c>
      <c r="M7" s="156" t="s">
        <v>80</v>
      </c>
      <c r="N7" s="156" t="s">
        <v>81</v>
      </c>
      <c r="O7" s="174"/>
      <c r="P7" s="180"/>
      <c r="Q7" s="174"/>
      <c r="R7" s="187"/>
      <c r="S7" s="174"/>
      <c r="T7" s="175"/>
      <c r="U7" s="174"/>
      <c r="V7" s="174"/>
      <c r="W7" s="174"/>
      <c r="X7" s="174"/>
      <c r="Y7" s="184"/>
      <c r="Z7" s="219"/>
      <c r="AA7" s="219"/>
      <c r="AB7" s="219"/>
      <c r="AC7" s="219"/>
      <c r="AD7" s="219"/>
    </row>
    <row r="8" spans="1:30" s="222" customFormat="1" ht="12" customHeigh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14</v>
      </c>
      <c r="O8" s="101">
        <v>15</v>
      </c>
      <c r="P8" s="101">
        <v>16</v>
      </c>
      <c r="Q8" s="101">
        <v>17</v>
      </c>
      <c r="R8" s="101">
        <v>18</v>
      </c>
      <c r="S8" s="101">
        <v>19</v>
      </c>
      <c r="T8" s="101">
        <v>20</v>
      </c>
      <c r="U8" s="101">
        <v>21</v>
      </c>
      <c r="V8" s="101">
        <v>22</v>
      </c>
      <c r="W8" s="101">
        <v>23</v>
      </c>
      <c r="X8" s="101">
        <v>24</v>
      </c>
      <c r="Y8" s="101">
        <v>25</v>
      </c>
      <c r="Z8" s="221"/>
      <c r="AA8" s="221"/>
      <c r="AB8" s="221"/>
      <c r="AC8" s="221"/>
      <c r="AD8" s="221"/>
    </row>
    <row r="9" spans="1:26" s="224" customFormat="1" ht="14.25">
      <c r="A9" s="102" t="s">
        <v>82</v>
      </c>
      <c r="B9" s="103">
        <f aca="true" t="shared" si="0" ref="B9:S9">+B10+B11</f>
        <v>1</v>
      </c>
      <c r="C9" s="103">
        <f t="shared" si="0"/>
        <v>1</v>
      </c>
      <c r="D9" s="104">
        <f t="shared" si="0"/>
        <v>1</v>
      </c>
      <c r="E9" s="103">
        <f t="shared" si="0"/>
        <v>1</v>
      </c>
      <c r="F9" s="105">
        <f t="shared" si="0"/>
        <v>1053567.63</v>
      </c>
      <c r="G9" s="105">
        <f t="shared" si="0"/>
        <v>0</v>
      </c>
      <c r="H9" s="105">
        <f t="shared" si="0"/>
        <v>1053567.63</v>
      </c>
      <c r="I9" s="105">
        <f t="shared" si="0"/>
        <v>0</v>
      </c>
      <c r="J9" s="105">
        <f t="shared" si="0"/>
        <v>0</v>
      </c>
      <c r="K9" s="105">
        <f t="shared" si="0"/>
        <v>0</v>
      </c>
      <c r="L9" s="105">
        <f t="shared" si="0"/>
        <v>0</v>
      </c>
      <c r="M9" s="105">
        <f t="shared" si="0"/>
        <v>0</v>
      </c>
      <c r="N9" s="105">
        <f t="shared" si="0"/>
        <v>0</v>
      </c>
      <c r="O9" s="105">
        <f t="shared" si="0"/>
        <v>0</v>
      </c>
      <c r="P9" s="105">
        <f t="shared" si="0"/>
        <v>96700</v>
      </c>
      <c r="Q9" s="105">
        <f>+Q10+Q11</f>
        <v>0</v>
      </c>
      <c r="R9" s="105">
        <f>+R10+R11</f>
        <v>0</v>
      </c>
      <c r="S9" s="105">
        <f t="shared" si="0"/>
        <v>0</v>
      </c>
      <c r="T9" s="106">
        <f>(H9+O9+S9-I9-J9-K9-N9-P9)/E9/12</f>
        <v>79738.96916666666</v>
      </c>
      <c r="U9" s="107"/>
      <c r="V9" s="108">
        <v>2</v>
      </c>
      <c r="W9" s="108">
        <f>+T9/T16</f>
        <v>0.9930189774841873</v>
      </c>
      <c r="X9" s="107">
        <v>40</v>
      </c>
      <c r="Y9" s="109">
        <f>H9/H20*100</f>
        <v>24.80967432769745</v>
      </c>
      <c r="Z9" s="223"/>
    </row>
    <row r="10" spans="1:26" ht="14.25">
      <c r="A10" s="110" t="s">
        <v>83</v>
      </c>
      <c r="B10" s="111">
        <v>1</v>
      </c>
      <c r="C10" s="111">
        <v>1</v>
      </c>
      <c r="D10" s="112">
        <v>1</v>
      </c>
      <c r="E10" s="111">
        <v>1</v>
      </c>
      <c r="F10" s="113">
        <v>1053567.63</v>
      </c>
      <c r="G10" s="114"/>
      <c r="H10" s="113">
        <v>1053567.63</v>
      </c>
      <c r="I10" s="114"/>
      <c r="J10" s="114"/>
      <c r="K10" s="114"/>
      <c r="L10" s="114"/>
      <c r="M10" s="114"/>
      <c r="N10" s="114"/>
      <c r="O10" s="114"/>
      <c r="P10" s="114">
        <v>96700</v>
      </c>
      <c r="Q10" s="114"/>
      <c r="R10" s="114"/>
      <c r="S10" s="114"/>
      <c r="T10" s="115"/>
      <c r="U10" s="116"/>
      <c r="V10" s="117"/>
      <c r="W10" s="118"/>
      <c r="X10" s="117"/>
      <c r="Y10" s="117"/>
      <c r="Z10" s="223"/>
    </row>
    <row r="11" spans="1:26" s="224" customFormat="1" ht="14.25" hidden="1">
      <c r="A11" s="119" t="s">
        <v>84</v>
      </c>
      <c r="B11" s="120">
        <f aca="true" t="shared" si="1" ref="B11:O11">SUM(B12:B15)</f>
        <v>0</v>
      </c>
      <c r="C11" s="120">
        <f t="shared" si="1"/>
        <v>0</v>
      </c>
      <c r="D11" s="121">
        <f t="shared" si="1"/>
        <v>0</v>
      </c>
      <c r="E11" s="120">
        <f t="shared" si="1"/>
        <v>0</v>
      </c>
      <c r="F11" s="122">
        <f t="shared" si="1"/>
        <v>0</v>
      </c>
      <c r="G11" s="122">
        <f t="shared" si="1"/>
        <v>0</v>
      </c>
      <c r="H11" s="122">
        <f t="shared" si="1"/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>SUM(L12:L15)</f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/>
      <c r="Q11" s="122">
        <f>SUM(Q12:Q15)</f>
        <v>0</v>
      </c>
      <c r="R11" s="122">
        <f>SUM(R12:R15)</f>
        <v>0</v>
      </c>
      <c r="S11" s="122">
        <f>SUM(S12:S15)</f>
        <v>0</v>
      </c>
      <c r="T11" s="115" t="e">
        <f>(H11+O11+S11-J11-K11-N11-I11)/E11/$S$1</f>
        <v>#DIV/0!</v>
      </c>
      <c r="U11" s="116"/>
      <c r="V11" s="123"/>
      <c r="W11" s="118"/>
      <c r="X11" s="117"/>
      <c r="Y11" s="124"/>
      <c r="Z11" s="223"/>
    </row>
    <row r="12" spans="1:26" s="225" customFormat="1" ht="27" hidden="1">
      <c r="A12" s="125" t="s">
        <v>85</v>
      </c>
      <c r="B12" s="126"/>
      <c r="C12" s="126"/>
      <c r="D12" s="127"/>
      <c r="E12" s="126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28"/>
      <c r="V12" s="129"/>
      <c r="W12" s="130"/>
      <c r="X12" s="129"/>
      <c r="Y12" s="129"/>
      <c r="Z12" s="223"/>
    </row>
    <row r="13" spans="1:26" s="225" customFormat="1" ht="27" hidden="1">
      <c r="A13" s="125" t="s">
        <v>86</v>
      </c>
      <c r="B13" s="126"/>
      <c r="C13" s="126"/>
      <c r="D13" s="127"/>
      <c r="E13" s="126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28"/>
      <c r="V13" s="129"/>
      <c r="W13" s="130"/>
      <c r="X13" s="129"/>
      <c r="Y13" s="129"/>
      <c r="Z13" s="223"/>
    </row>
    <row r="14" spans="1:26" ht="27" hidden="1">
      <c r="A14" s="125" t="s">
        <v>86</v>
      </c>
      <c r="B14" s="126"/>
      <c r="C14" s="126"/>
      <c r="D14" s="127"/>
      <c r="E14" s="126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116"/>
      <c r="V14" s="117"/>
      <c r="W14" s="130"/>
      <c r="X14" s="117"/>
      <c r="Y14" s="117"/>
      <c r="Z14" s="223"/>
    </row>
    <row r="15" spans="1:26" ht="27" hidden="1">
      <c r="A15" s="125" t="s">
        <v>87</v>
      </c>
      <c r="B15" s="126"/>
      <c r="C15" s="126"/>
      <c r="D15" s="127"/>
      <c r="E15" s="126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28"/>
      <c r="V15" s="129"/>
      <c r="W15" s="130"/>
      <c r="X15" s="117"/>
      <c r="Y15" s="117"/>
      <c r="Z15" s="223"/>
    </row>
    <row r="16" spans="1:26" s="224" customFormat="1" ht="27">
      <c r="A16" s="102" t="s">
        <v>88</v>
      </c>
      <c r="B16" s="103">
        <f aca="true" t="shared" si="2" ref="B16:S16">+B17+B18+B19</f>
        <v>6</v>
      </c>
      <c r="C16" s="103">
        <f t="shared" si="2"/>
        <v>5</v>
      </c>
      <c r="D16" s="104">
        <f t="shared" si="2"/>
        <v>5</v>
      </c>
      <c r="E16" s="103">
        <f t="shared" si="2"/>
        <v>3.5</v>
      </c>
      <c r="F16" s="105">
        <f t="shared" si="2"/>
        <v>3193032.37</v>
      </c>
      <c r="G16" s="105">
        <f t="shared" si="2"/>
        <v>0</v>
      </c>
      <c r="H16" s="105">
        <f t="shared" si="2"/>
        <v>3193032.37</v>
      </c>
      <c r="I16" s="105">
        <f t="shared" si="2"/>
        <v>0</v>
      </c>
      <c r="J16" s="105">
        <f t="shared" si="2"/>
        <v>0</v>
      </c>
      <c r="K16" s="105">
        <f t="shared" si="2"/>
        <v>0</v>
      </c>
      <c r="L16" s="105">
        <f t="shared" si="2"/>
        <v>13030.859999999999</v>
      </c>
      <c r="M16" s="105">
        <f t="shared" si="2"/>
        <v>0</v>
      </c>
      <c r="N16" s="105">
        <f>+N17+N18+N19</f>
        <v>67863.37</v>
      </c>
      <c r="O16" s="105">
        <f t="shared" si="2"/>
        <v>0</v>
      </c>
      <c r="P16" s="105">
        <f>+P17+P18+P19</f>
        <v>101500</v>
      </c>
      <c r="Q16" s="105">
        <f t="shared" si="2"/>
        <v>0</v>
      </c>
      <c r="R16" s="105">
        <f>+R17+R18+R19</f>
        <v>0</v>
      </c>
      <c r="S16" s="105">
        <f t="shared" si="2"/>
        <v>0</v>
      </c>
      <c r="T16" s="106">
        <f>(H16+O16+S16-K16-I16-P16)/E16/11</f>
        <v>80299.54207792209</v>
      </c>
      <c r="U16" s="131"/>
      <c r="V16" s="132"/>
      <c r="W16" s="132"/>
      <c r="X16" s="132"/>
      <c r="Y16" s="132"/>
      <c r="Z16" s="223"/>
    </row>
    <row r="17" spans="1:26" s="224" customFormat="1" ht="14.25">
      <c r="A17" s="110" t="s">
        <v>89</v>
      </c>
      <c r="B17" s="111">
        <v>5</v>
      </c>
      <c r="C17" s="111">
        <v>4</v>
      </c>
      <c r="D17" s="112">
        <v>4</v>
      </c>
      <c r="E17" s="111">
        <v>2.6</v>
      </c>
      <c r="F17" s="114">
        <v>2813701.64</v>
      </c>
      <c r="G17" s="114"/>
      <c r="H17" s="114">
        <v>2813701.64</v>
      </c>
      <c r="I17" s="115"/>
      <c r="J17" s="114"/>
      <c r="K17" s="114"/>
      <c r="L17" s="114">
        <v>10856.22</v>
      </c>
      <c r="M17" s="114"/>
      <c r="N17" s="114">
        <v>37614.45999999999</v>
      </c>
      <c r="O17" s="114"/>
      <c r="P17" s="114">
        <v>101500</v>
      </c>
      <c r="Q17" s="114"/>
      <c r="R17" s="114"/>
      <c r="S17" s="114"/>
      <c r="T17" s="115"/>
      <c r="U17" s="116"/>
      <c r="V17" s="123"/>
      <c r="W17" s="133"/>
      <c r="X17" s="117"/>
      <c r="Y17" s="117"/>
      <c r="Z17" s="223"/>
    </row>
    <row r="18" spans="1:26" s="224" customFormat="1" ht="14.25" hidden="1">
      <c r="A18" s="110" t="s">
        <v>90</v>
      </c>
      <c r="B18" s="111"/>
      <c r="C18" s="111"/>
      <c r="D18" s="112"/>
      <c r="E18" s="111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16"/>
      <c r="V18" s="123"/>
      <c r="W18" s="133"/>
      <c r="X18" s="123"/>
      <c r="Y18" s="123"/>
      <c r="Z18" s="223"/>
    </row>
    <row r="19" spans="1:26" ht="14.25">
      <c r="A19" s="110" t="s">
        <v>91</v>
      </c>
      <c r="B19" s="126">
        <v>1</v>
      </c>
      <c r="C19" s="126">
        <v>1</v>
      </c>
      <c r="D19" s="127">
        <v>1</v>
      </c>
      <c r="E19" s="126">
        <v>0.9</v>
      </c>
      <c r="F19" s="114">
        <v>379330.73</v>
      </c>
      <c r="G19" s="114"/>
      <c r="H19" s="114">
        <v>379330.73</v>
      </c>
      <c r="I19" s="114"/>
      <c r="J19" s="114"/>
      <c r="K19" s="114"/>
      <c r="L19" s="114">
        <v>2174.64</v>
      </c>
      <c r="M19" s="114"/>
      <c r="N19" s="114">
        <v>30248.91</v>
      </c>
      <c r="O19" s="114"/>
      <c r="P19" s="114"/>
      <c r="Q19" s="114"/>
      <c r="R19" s="114"/>
      <c r="S19" s="114"/>
      <c r="T19" s="115"/>
      <c r="U19" s="134"/>
      <c r="V19" s="123"/>
      <c r="W19" s="133"/>
      <c r="X19" s="123"/>
      <c r="Y19" s="123"/>
      <c r="Z19" s="223"/>
    </row>
    <row r="20" spans="1:25" s="226" customFormat="1" ht="14.25">
      <c r="A20" s="135" t="s">
        <v>20</v>
      </c>
      <c r="B20" s="136">
        <f aca="true" t="shared" si="3" ref="B20:Q20">+B9+B16</f>
        <v>7</v>
      </c>
      <c r="C20" s="136">
        <f t="shared" si="3"/>
        <v>6</v>
      </c>
      <c r="D20" s="137">
        <f t="shared" si="3"/>
        <v>6</v>
      </c>
      <c r="E20" s="136">
        <f t="shared" si="3"/>
        <v>4.5</v>
      </c>
      <c r="F20" s="138">
        <f>+F9+F16</f>
        <v>4246600</v>
      </c>
      <c r="G20" s="138">
        <f t="shared" si="3"/>
        <v>0</v>
      </c>
      <c r="H20" s="138">
        <f t="shared" si="3"/>
        <v>4246600</v>
      </c>
      <c r="I20" s="138">
        <f t="shared" si="3"/>
        <v>0</v>
      </c>
      <c r="J20" s="138">
        <f t="shared" si="3"/>
        <v>0</v>
      </c>
      <c r="K20" s="138">
        <f t="shared" si="3"/>
        <v>0</v>
      </c>
      <c r="L20" s="138">
        <f t="shared" si="3"/>
        <v>13030.859999999999</v>
      </c>
      <c r="M20" s="138">
        <f t="shared" si="3"/>
        <v>0</v>
      </c>
      <c r="N20" s="138">
        <f>+N9+N16</f>
        <v>67863.37</v>
      </c>
      <c r="O20" s="138">
        <f t="shared" si="3"/>
        <v>0</v>
      </c>
      <c r="P20" s="138">
        <f>+P9+P16</f>
        <v>198200</v>
      </c>
      <c r="Q20" s="138">
        <f t="shared" si="3"/>
        <v>0</v>
      </c>
      <c r="R20" s="138">
        <f>+R9+R16</f>
        <v>0</v>
      </c>
      <c r="S20" s="138">
        <f>+S9+S16</f>
        <v>0</v>
      </c>
      <c r="T20" s="138">
        <f>(H20+O20+S20-K20-I20)/E20/12</f>
        <v>78640.74074074074</v>
      </c>
      <c r="U20" s="139"/>
      <c r="V20" s="140"/>
      <c r="W20" s="141"/>
      <c r="X20" s="141"/>
      <c r="Y20" s="141"/>
    </row>
    <row r="22" spans="1:9" ht="15">
      <c r="A22" s="188" t="s">
        <v>103</v>
      </c>
      <c r="B22" s="188"/>
      <c r="C22" s="188"/>
      <c r="D22" s="188"/>
      <c r="E22" s="188"/>
      <c r="F22" s="188"/>
      <c r="G22" s="188"/>
      <c r="H22" s="188"/>
      <c r="I22" s="188"/>
    </row>
    <row r="23" spans="1:9" ht="66">
      <c r="A23" s="53"/>
      <c r="B23" s="54" t="s">
        <v>97</v>
      </c>
      <c r="C23" s="98" t="s">
        <v>98</v>
      </c>
      <c r="D23" s="98" t="s">
        <v>100</v>
      </c>
      <c r="E23" s="181" t="s">
        <v>99</v>
      </c>
      <c r="F23" s="181"/>
      <c r="G23" s="181"/>
      <c r="H23" s="181"/>
      <c r="I23" s="181"/>
    </row>
    <row r="24" spans="1:9" ht="14.25">
      <c r="A24" s="46" t="s">
        <v>94</v>
      </c>
      <c r="B24" s="27">
        <v>1</v>
      </c>
      <c r="C24" s="27">
        <v>1</v>
      </c>
      <c r="D24" s="27"/>
      <c r="E24" s="182"/>
      <c r="F24" s="182"/>
      <c r="G24" s="182"/>
      <c r="H24" s="182"/>
      <c r="I24" s="182"/>
    </row>
    <row r="25" spans="1:9" ht="14.25">
      <c r="A25" s="46" t="s">
        <v>95</v>
      </c>
      <c r="B25" s="27">
        <v>5</v>
      </c>
      <c r="C25" s="27">
        <v>5</v>
      </c>
      <c r="D25" s="27"/>
      <c r="E25" s="182"/>
      <c r="F25" s="182"/>
      <c r="G25" s="182"/>
      <c r="H25" s="182"/>
      <c r="I25" s="182"/>
    </row>
    <row r="26" spans="1:9" ht="14.25">
      <c r="A26" s="46" t="s">
        <v>96</v>
      </c>
      <c r="B26" s="27"/>
      <c r="C26" s="27"/>
      <c r="D26" s="27"/>
      <c r="E26" s="182"/>
      <c r="F26" s="182"/>
      <c r="G26" s="182"/>
      <c r="H26" s="182"/>
      <c r="I26" s="182"/>
    </row>
    <row r="27" spans="1:9" ht="14.25">
      <c r="A27" s="46" t="s">
        <v>91</v>
      </c>
      <c r="B27" s="27">
        <v>1</v>
      </c>
      <c r="C27" s="27">
        <v>1</v>
      </c>
      <c r="D27" s="27"/>
      <c r="E27" s="182"/>
      <c r="F27" s="182"/>
      <c r="G27" s="182"/>
      <c r="H27" s="182"/>
      <c r="I27" s="182"/>
    </row>
    <row r="28" spans="1:9" ht="14.25">
      <c r="A28" s="46" t="s">
        <v>101</v>
      </c>
      <c r="B28" s="27">
        <f>SUM(B24:B27)</f>
        <v>7</v>
      </c>
      <c r="C28" s="27">
        <f>SUM(C24:C27)</f>
        <v>7</v>
      </c>
      <c r="D28" s="27"/>
      <c r="E28" s="27"/>
      <c r="F28" s="27"/>
      <c r="G28" s="27"/>
      <c r="H28" s="27"/>
      <c r="I28" s="27"/>
    </row>
  </sheetData>
  <sheetProtection/>
  <mergeCells count="32">
    <mergeCell ref="E26:I26"/>
    <mergeCell ref="E27:I27"/>
    <mergeCell ref="X4:X7"/>
    <mergeCell ref="Y4:Y7"/>
    <mergeCell ref="I5:O5"/>
    <mergeCell ref="Q5:S5"/>
    <mergeCell ref="J6:N6"/>
    <mergeCell ref="R6:R7"/>
    <mergeCell ref="S6:S7"/>
    <mergeCell ref="A22:I22"/>
    <mergeCell ref="E23:I23"/>
    <mergeCell ref="E24:I24"/>
    <mergeCell ref="E25:I25"/>
    <mergeCell ref="F6:F7"/>
    <mergeCell ref="G6:G7"/>
    <mergeCell ref="I6:I7"/>
    <mergeCell ref="A2:H2"/>
    <mergeCell ref="A4:A7"/>
    <mergeCell ref="B4:B7"/>
    <mergeCell ref="C4:C7"/>
    <mergeCell ref="D4:D7"/>
    <mergeCell ref="E4:E7"/>
    <mergeCell ref="H4:S4"/>
    <mergeCell ref="O6:O7"/>
    <mergeCell ref="P6:P7"/>
    <mergeCell ref="Q6:Q7"/>
    <mergeCell ref="F4:G5"/>
    <mergeCell ref="H5:H7"/>
    <mergeCell ref="T4:T7"/>
    <mergeCell ref="U4:U7"/>
    <mergeCell ref="V4:V7"/>
    <mergeCell ref="W4:W7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view="pageBreakPreview" zoomScale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46.28125" style="0" customWidth="1"/>
    <col min="2" max="2" width="21.140625" style="0" customWidth="1"/>
    <col min="3" max="3" width="20.421875" style="0" customWidth="1"/>
    <col min="4" max="4" width="16.421875" style="0" customWidth="1"/>
    <col min="5" max="5" width="14.00390625" style="0" customWidth="1"/>
    <col min="6" max="6" width="10.00390625" style="0" customWidth="1"/>
  </cols>
  <sheetData>
    <row r="1" spans="1:4" ht="14.25">
      <c r="A1" s="23"/>
      <c r="B1" s="23"/>
      <c r="C1" s="23"/>
      <c r="D1" s="23"/>
    </row>
    <row r="2" spans="1:4" ht="17.25">
      <c r="A2" s="163" t="s">
        <v>9</v>
      </c>
      <c r="B2" s="163"/>
      <c r="C2" s="163"/>
      <c r="D2" s="23"/>
    </row>
    <row r="3" spans="1:5" ht="14.25">
      <c r="A3" s="23"/>
      <c r="B3" s="23"/>
      <c r="C3" s="23"/>
      <c r="D3" s="30"/>
      <c r="E3" s="15"/>
    </row>
    <row r="4" spans="1:5" ht="15" customHeight="1">
      <c r="A4" s="24" t="s">
        <v>43</v>
      </c>
      <c r="B4" s="23"/>
      <c r="C4" s="23"/>
      <c r="D4" s="31"/>
      <c r="E4" s="16" t="s">
        <v>38</v>
      </c>
    </row>
    <row r="5" spans="1:5" ht="14.25">
      <c r="A5" s="23"/>
      <c r="B5" s="23"/>
      <c r="C5" s="25"/>
      <c r="D5" s="26"/>
      <c r="E5" s="18" t="e">
        <f>SUM(E7:E9)</f>
        <v>#REF!</v>
      </c>
    </row>
    <row r="6" spans="1:5" ht="27">
      <c r="A6" s="32" t="s">
        <v>10</v>
      </c>
      <c r="B6" s="143" t="s">
        <v>197</v>
      </c>
      <c r="C6" s="143" t="s">
        <v>208</v>
      </c>
      <c r="D6" s="33" t="s">
        <v>42</v>
      </c>
      <c r="E6" s="17"/>
    </row>
    <row r="7" spans="1:5" ht="14.25">
      <c r="A7" s="27" t="s">
        <v>11</v>
      </c>
      <c r="B7" s="29">
        <v>249.4</v>
      </c>
      <c r="C7" s="29">
        <v>2572.1</v>
      </c>
      <c r="D7" s="29">
        <v>933</v>
      </c>
      <c r="E7" s="18" t="e">
        <f>C7-#REF!</f>
        <v>#REF!</v>
      </c>
    </row>
    <row r="8" spans="1:5" ht="14.25">
      <c r="A8" s="27" t="s">
        <v>12</v>
      </c>
      <c r="B8" s="29"/>
      <c r="C8" s="29"/>
      <c r="D8" s="29"/>
      <c r="E8" s="17"/>
    </row>
    <row r="9" spans="1:5" ht="14.25">
      <c r="A9" s="27" t="s">
        <v>39</v>
      </c>
      <c r="B9" s="29"/>
      <c r="C9" s="29"/>
      <c r="D9" s="29"/>
      <c r="E9" s="18" t="e">
        <f>C9-#REF!</f>
        <v>#REF!</v>
      </c>
    </row>
    <row r="10" spans="1:5" ht="12.75" customHeight="1">
      <c r="A10" s="27" t="s">
        <v>13</v>
      </c>
      <c r="B10" s="29"/>
      <c r="C10" s="29"/>
      <c r="D10" s="29"/>
      <c r="E10" s="17"/>
    </row>
    <row r="11" spans="1:4" ht="14.25">
      <c r="A11" s="27" t="s">
        <v>14</v>
      </c>
      <c r="B11" s="29"/>
      <c r="C11" s="29"/>
      <c r="D11" s="90"/>
    </row>
    <row r="12" spans="1:4" ht="14.25">
      <c r="A12" s="27" t="s">
        <v>34</v>
      </c>
      <c r="B12" s="29"/>
      <c r="C12" s="29">
        <v>1779</v>
      </c>
      <c r="D12" s="90"/>
    </row>
    <row r="13" spans="1:4" ht="14.25">
      <c r="A13" s="27" t="s">
        <v>13</v>
      </c>
      <c r="B13" s="29"/>
      <c r="C13" s="29"/>
      <c r="D13" s="90"/>
    </row>
    <row r="14" spans="1:4" ht="15" customHeight="1">
      <c r="A14" s="27" t="s">
        <v>14</v>
      </c>
      <c r="B14" s="29"/>
      <c r="C14" s="29">
        <v>1330.6</v>
      </c>
      <c r="D14" s="90"/>
    </row>
    <row r="15" spans="1:4" ht="14.25">
      <c r="A15" s="27" t="s">
        <v>15</v>
      </c>
      <c r="B15" s="144">
        <v>13415.2</v>
      </c>
      <c r="C15" s="144">
        <v>10571</v>
      </c>
      <c r="D15" s="90">
        <v>21</v>
      </c>
    </row>
    <row r="16" spans="1:4" ht="14.25">
      <c r="A16" s="27" t="s">
        <v>12</v>
      </c>
      <c r="B16" s="29"/>
      <c r="C16" s="29"/>
      <c r="D16" s="90"/>
    </row>
    <row r="17" spans="1:4" ht="14.25">
      <c r="A17" s="27" t="s">
        <v>16</v>
      </c>
      <c r="B17" s="29">
        <v>10389.5</v>
      </c>
      <c r="C17" s="29">
        <v>10551</v>
      </c>
      <c r="D17" s="90"/>
    </row>
    <row r="18" spans="1:4" ht="14.25">
      <c r="A18" s="27" t="s">
        <v>17</v>
      </c>
      <c r="B18" s="29">
        <v>15.3</v>
      </c>
      <c r="C18" s="29">
        <v>19.7</v>
      </c>
      <c r="D18" s="90"/>
    </row>
    <row r="19" spans="1:4" ht="14.25">
      <c r="A19" s="27" t="s">
        <v>18</v>
      </c>
      <c r="B19" s="29">
        <v>15210.6</v>
      </c>
      <c r="C19" s="29">
        <v>14513.5</v>
      </c>
      <c r="D19" s="90">
        <v>5</v>
      </c>
    </row>
    <row r="20" spans="1:4" ht="14.25">
      <c r="A20" s="27" t="s">
        <v>12</v>
      </c>
      <c r="B20" s="29"/>
      <c r="C20" s="29"/>
      <c r="D20" s="90"/>
    </row>
    <row r="21" spans="1:4" ht="14.25">
      <c r="A21" s="27" t="s">
        <v>19</v>
      </c>
      <c r="B21" s="29"/>
      <c r="C21" s="29"/>
      <c r="D21" s="90"/>
    </row>
    <row r="22" spans="1:4" ht="14.25">
      <c r="A22" s="34"/>
      <c r="B22" s="43"/>
      <c r="C22" s="44"/>
      <c r="D22" s="34"/>
    </row>
    <row r="23" spans="1:4" ht="14.25">
      <c r="A23" s="34" t="s">
        <v>46</v>
      </c>
      <c r="B23" s="35"/>
      <c r="C23" s="35"/>
      <c r="D23" s="23"/>
    </row>
    <row r="24" spans="1:4" ht="14.25">
      <c r="A24" s="34" t="s">
        <v>48</v>
      </c>
      <c r="B24" s="35"/>
      <c r="C24" s="35"/>
      <c r="D24" s="23"/>
    </row>
    <row r="25" spans="1:4" ht="14.25">
      <c r="A25" s="34" t="s">
        <v>47</v>
      </c>
      <c r="B25" s="35"/>
      <c r="C25" s="35"/>
      <c r="D25" s="23"/>
    </row>
    <row r="26" spans="1:4" ht="14.25">
      <c r="A26" s="34" t="s">
        <v>49</v>
      </c>
      <c r="B26" s="35"/>
      <c r="C26" s="35"/>
      <c r="D26" s="23"/>
    </row>
    <row r="27" spans="1:4" ht="14.25">
      <c r="A27" s="34"/>
      <c r="B27" s="35"/>
      <c r="C27" s="35"/>
      <c r="D27" s="23"/>
    </row>
    <row r="28" spans="1:4" ht="44.25" customHeight="1">
      <c r="A28" s="190" t="s">
        <v>157</v>
      </c>
      <c r="B28" s="190"/>
      <c r="C28" s="190"/>
      <c r="D28" s="23"/>
    </row>
    <row r="29" spans="1:4" ht="14.25">
      <c r="A29" s="23"/>
      <c r="B29" s="23"/>
      <c r="C29" s="25"/>
      <c r="D29" s="23"/>
    </row>
    <row r="30" spans="1:4" ht="42">
      <c r="A30" s="27"/>
      <c r="B30" s="36" t="s">
        <v>45</v>
      </c>
      <c r="C30" s="28" t="s">
        <v>52</v>
      </c>
      <c r="D30" s="45"/>
    </row>
    <row r="31" spans="1:4" ht="14.25">
      <c r="A31" s="27"/>
      <c r="B31" s="37"/>
      <c r="C31" s="37"/>
      <c r="D31" s="34"/>
    </row>
    <row r="32" spans="1:4" ht="14.25">
      <c r="A32" s="34"/>
      <c r="B32" s="35"/>
      <c r="C32" s="35"/>
      <c r="D32" s="23"/>
    </row>
    <row r="33" spans="1:5" ht="14.25">
      <c r="A33" s="55" t="s">
        <v>152</v>
      </c>
      <c r="B33" s="23"/>
      <c r="C33" s="23"/>
      <c r="D33" s="48"/>
      <c r="E33" s="23"/>
    </row>
    <row r="34" spans="1:5" ht="14.25">
      <c r="A34" s="23"/>
      <c r="B34" s="23"/>
      <c r="C34" s="23"/>
      <c r="D34" s="48"/>
      <c r="E34" s="23"/>
    </row>
    <row r="35" spans="1:5" ht="27.75">
      <c r="A35" s="39" t="s">
        <v>25</v>
      </c>
      <c r="B35" s="28" t="s">
        <v>21</v>
      </c>
      <c r="C35" s="28" t="s">
        <v>22</v>
      </c>
      <c r="D35" s="48"/>
      <c r="E35" s="23"/>
    </row>
    <row r="36" spans="1:5" ht="14.25">
      <c r="A36" s="27" t="s">
        <v>50</v>
      </c>
      <c r="B36" s="40"/>
      <c r="C36" s="40"/>
      <c r="D36" s="48"/>
      <c r="E36" s="23"/>
    </row>
    <row r="37" spans="1:5" ht="14.25">
      <c r="A37" s="27" t="s">
        <v>51</v>
      </c>
      <c r="B37" s="40"/>
      <c r="C37" s="40"/>
      <c r="D37" s="48"/>
      <c r="E37" s="23"/>
    </row>
    <row r="38" spans="1:5" ht="14.25">
      <c r="A38" s="41"/>
      <c r="B38" s="42"/>
      <c r="C38" s="42"/>
      <c r="D38" s="48"/>
      <c r="E38" s="23"/>
    </row>
    <row r="39" spans="1:5" ht="14.25">
      <c r="A39" s="41"/>
      <c r="B39" s="42"/>
      <c r="C39" s="42"/>
      <c r="D39" s="48"/>
      <c r="E39" s="23"/>
    </row>
    <row r="40" spans="1:5" ht="14.25">
      <c r="A40" s="55" t="s">
        <v>153</v>
      </c>
      <c r="B40" s="23"/>
      <c r="C40" s="23"/>
      <c r="D40" s="48"/>
      <c r="E40" s="23"/>
    </row>
    <row r="41" spans="1:5" ht="14.25">
      <c r="A41" s="23"/>
      <c r="B41" s="23"/>
      <c r="C41" s="23"/>
      <c r="D41" s="48"/>
      <c r="E41" s="23"/>
    </row>
    <row r="42" spans="1:5" ht="14.25">
      <c r="A42" s="189" t="s">
        <v>53</v>
      </c>
      <c r="B42" s="189"/>
      <c r="C42" s="189"/>
      <c r="D42" s="48"/>
      <c r="E42" s="23"/>
    </row>
    <row r="43" spans="1:5" ht="14.25">
      <c r="A43" s="23"/>
      <c r="B43" s="23"/>
      <c r="C43" s="23"/>
      <c r="D43" s="48"/>
      <c r="E43" s="23"/>
    </row>
    <row r="44" spans="1:5" ht="14.25">
      <c r="A44" s="23"/>
      <c r="B44" s="23"/>
      <c r="C44" s="23"/>
      <c r="D44" s="48"/>
      <c r="E44" s="23"/>
    </row>
    <row r="45" spans="1:5" ht="14.25">
      <c r="A45" s="23"/>
      <c r="B45" s="23"/>
      <c r="C45" s="23"/>
      <c r="D45" s="48"/>
      <c r="E45" s="23"/>
    </row>
    <row r="46" spans="1:5" ht="14.25">
      <c r="A46" s="23"/>
      <c r="B46" s="23"/>
      <c r="C46" s="23"/>
      <c r="D46" s="48"/>
      <c r="E46" s="23"/>
    </row>
    <row r="47" spans="1:5" ht="14.25">
      <c r="A47" s="23"/>
      <c r="B47" s="23"/>
      <c r="C47" s="23"/>
      <c r="D47" s="48"/>
      <c r="E47" s="23"/>
    </row>
    <row r="48" spans="1:5" ht="14.25">
      <c r="A48" s="23"/>
      <c r="B48" s="23"/>
      <c r="C48" s="23"/>
      <c r="D48" s="48"/>
      <c r="E48" s="23"/>
    </row>
    <row r="49" spans="1:5" ht="14.25">
      <c r="A49" s="23"/>
      <c r="B49" s="23"/>
      <c r="C49" s="23"/>
      <c r="D49" s="48"/>
      <c r="E49" s="23"/>
    </row>
    <row r="50" spans="1:5" ht="14.25">
      <c r="A50" s="23"/>
      <c r="B50" s="23"/>
      <c r="C50" s="23"/>
      <c r="D50" s="48"/>
      <c r="E50" s="23"/>
    </row>
    <row r="51" spans="1:5" ht="14.25">
      <c r="A51" s="23"/>
      <c r="B51" s="23"/>
      <c r="C51" s="23"/>
      <c r="D51" s="48"/>
      <c r="E51" s="23"/>
    </row>
    <row r="52" spans="1:5" ht="14.25">
      <c r="A52" s="23"/>
      <c r="B52" s="23"/>
      <c r="C52" s="23"/>
      <c r="D52" s="48"/>
      <c r="E52" s="23"/>
    </row>
    <row r="53" spans="1:5" ht="14.25">
      <c r="A53" s="23"/>
      <c r="B53" s="23"/>
      <c r="C53" s="23"/>
      <c r="D53" s="48"/>
      <c r="E53" s="23"/>
    </row>
    <row r="54" spans="1:5" ht="14.25">
      <c r="A54" s="23"/>
      <c r="B54" s="23"/>
      <c r="C54" s="23"/>
      <c r="D54" s="48"/>
      <c r="E54" s="23"/>
    </row>
    <row r="55" spans="1:5" ht="14.25">
      <c r="A55" s="23"/>
      <c r="B55" s="23"/>
      <c r="C55" s="23"/>
      <c r="D55" s="48"/>
      <c r="E55" s="23"/>
    </row>
    <row r="56" spans="1:5" ht="14.25">
      <c r="A56" s="23"/>
      <c r="B56" s="23"/>
      <c r="C56" s="23"/>
      <c r="D56" s="48"/>
      <c r="E56" s="23"/>
    </row>
    <row r="57" spans="1:5" ht="14.25">
      <c r="A57" s="23"/>
      <c r="B57" s="23"/>
      <c r="C57" s="23"/>
      <c r="D57" s="48"/>
      <c r="E57" s="23"/>
    </row>
    <row r="58" spans="1:5" ht="14.25">
      <c r="A58" s="23"/>
      <c r="B58" s="23"/>
      <c r="C58" s="23"/>
      <c r="D58" s="48"/>
      <c r="E58" s="23"/>
    </row>
    <row r="59" spans="1:5" ht="14.25">
      <c r="A59" s="23"/>
      <c r="B59" s="23"/>
      <c r="C59" s="23"/>
      <c r="D59" s="48"/>
      <c r="E59" s="23"/>
    </row>
    <row r="60" spans="1:5" ht="14.25">
      <c r="A60" s="23"/>
      <c r="B60" s="23"/>
      <c r="C60" s="23"/>
      <c r="D60" s="48"/>
      <c r="E60" s="23"/>
    </row>
    <row r="61" spans="1:5" ht="14.25">
      <c r="A61" s="23"/>
      <c r="B61" s="23"/>
      <c r="C61" s="23"/>
      <c r="D61" s="48"/>
      <c r="E61" s="23"/>
    </row>
    <row r="62" spans="1:5" ht="14.25">
      <c r="A62" s="23"/>
      <c r="B62" s="23"/>
      <c r="C62" s="23"/>
      <c r="D62" s="48"/>
      <c r="E62" s="23"/>
    </row>
    <row r="63" spans="1:5" ht="14.25">
      <c r="A63" s="23"/>
      <c r="B63" s="23"/>
      <c r="C63" s="23"/>
      <c r="D63" s="48"/>
      <c r="E63" s="23"/>
    </row>
    <row r="64" spans="1:5" ht="14.25">
      <c r="A64" s="23"/>
      <c r="B64" s="23"/>
      <c r="C64" s="23"/>
      <c r="D64" s="48"/>
      <c r="E64" s="23"/>
    </row>
    <row r="65" spans="1:5" ht="14.25">
      <c r="A65" s="23"/>
      <c r="B65" s="23"/>
      <c r="C65" s="23"/>
      <c r="D65" s="48"/>
      <c r="E65" s="23"/>
    </row>
    <row r="66" spans="1:5" ht="14.25">
      <c r="A66" s="23"/>
      <c r="B66" s="23"/>
      <c r="C66" s="23"/>
      <c r="D66" s="48"/>
      <c r="E66" s="23"/>
    </row>
    <row r="67" spans="1:5" ht="14.25">
      <c r="A67" s="23"/>
      <c r="B67" s="23"/>
      <c r="C67" s="23"/>
      <c r="D67" s="48"/>
      <c r="E67" s="23"/>
    </row>
    <row r="68" spans="1:5" ht="14.25">
      <c r="A68" s="23"/>
      <c r="B68" s="23"/>
      <c r="C68" s="23"/>
      <c r="D68" s="48"/>
      <c r="E68" s="23"/>
    </row>
    <row r="69" spans="1:5" ht="14.25">
      <c r="A69" s="23"/>
      <c r="B69" s="23"/>
      <c r="C69" s="23"/>
      <c r="D69" s="48"/>
      <c r="E69" s="23"/>
    </row>
    <row r="70" spans="1:5" ht="14.25">
      <c r="A70" s="23"/>
      <c r="B70" s="23"/>
      <c r="C70" s="23"/>
      <c r="D70" s="48"/>
      <c r="E70" s="23"/>
    </row>
    <row r="71" spans="1:5" ht="14.25">
      <c r="A71" s="23"/>
      <c r="B71" s="23"/>
      <c r="C71" s="23"/>
      <c r="D71" s="48"/>
      <c r="E71" s="23"/>
    </row>
    <row r="72" spans="1:5" ht="14.25">
      <c r="A72" s="23"/>
      <c r="B72" s="23"/>
      <c r="C72" s="23"/>
      <c r="D72" s="48"/>
      <c r="E72" s="23"/>
    </row>
    <row r="73" spans="1:5" ht="14.25">
      <c r="A73" s="23"/>
      <c r="B73" s="23"/>
      <c r="C73" s="23"/>
      <c r="D73" s="48"/>
      <c r="E73" s="23"/>
    </row>
    <row r="74" spans="1:5" ht="14.25">
      <c r="A74" s="23"/>
      <c r="B74" s="23"/>
      <c r="C74" s="23"/>
      <c r="D74" s="48"/>
      <c r="E74" s="23"/>
    </row>
    <row r="75" spans="1:5" ht="14.25">
      <c r="A75" s="23"/>
      <c r="B75" s="23"/>
      <c r="C75" s="23"/>
      <c r="D75" s="48"/>
      <c r="E75" s="23"/>
    </row>
    <row r="76" spans="1:5" ht="14.25">
      <c r="A76" s="23"/>
      <c r="B76" s="23"/>
      <c r="C76" s="23"/>
      <c r="D76" s="48"/>
      <c r="E76" s="23"/>
    </row>
    <row r="77" spans="1:5" ht="14.25">
      <c r="A77" s="23"/>
      <c r="B77" s="23"/>
      <c r="C77" s="23"/>
      <c r="D77" s="48"/>
      <c r="E77" s="23"/>
    </row>
    <row r="78" spans="1:5" ht="14.25">
      <c r="A78" s="23"/>
      <c r="B78" s="23"/>
      <c r="C78" s="23"/>
      <c r="D78" s="48"/>
      <c r="E78" s="23"/>
    </row>
    <row r="79" spans="1:5" ht="14.25">
      <c r="A79" s="23"/>
      <c r="B79" s="23"/>
      <c r="C79" s="23"/>
      <c r="D79" s="48"/>
      <c r="E79" s="23"/>
    </row>
    <row r="80" spans="1:5" ht="14.25">
      <c r="A80" s="23"/>
      <c r="B80" s="23"/>
      <c r="C80" s="23"/>
      <c r="D80" s="48"/>
      <c r="E80" s="23"/>
    </row>
    <row r="81" spans="1:5" ht="14.25">
      <c r="A81" s="23"/>
      <c r="B81" s="23"/>
      <c r="C81" s="23"/>
      <c r="D81" s="48"/>
      <c r="E81" s="23"/>
    </row>
    <row r="82" spans="1:5" ht="14.25">
      <c r="A82" s="23"/>
      <c r="B82" s="23"/>
      <c r="C82" s="23"/>
      <c r="D82" s="48"/>
      <c r="E82" s="23"/>
    </row>
    <row r="83" spans="1:5" ht="14.25">
      <c r="A83" s="23"/>
      <c r="B83" s="23"/>
      <c r="C83" s="23"/>
      <c r="D83" s="48"/>
      <c r="E83" s="23"/>
    </row>
    <row r="84" spans="1:5" ht="14.25">
      <c r="A84" s="23"/>
      <c r="B84" s="23"/>
      <c r="C84" s="23"/>
      <c r="D84" s="48"/>
      <c r="E84" s="23"/>
    </row>
    <row r="85" spans="1:5" ht="14.25">
      <c r="A85" s="23"/>
      <c r="B85" s="23"/>
      <c r="C85" s="23"/>
      <c r="D85" s="48"/>
      <c r="E85" s="23"/>
    </row>
    <row r="86" spans="1:5" ht="14.25">
      <c r="A86" s="23"/>
      <c r="B86" s="23"/>
      <c r="C86" s="23"/>
      <c r="D86" s="48"/>
      <c r="E86" s="23"/>
    </row>
    <row r="87" spans="1:5" ht="14.25">
      <c r="A87" s="23"/>
      <c r="B87" s="23"/>
      <c r="C87" s="23"/>
      <c r="D87" s="48"/>
      <c r="E87" s="23"/>
    </row>
    <row r="88" spans="1:5" ht="14.25">
      <c r="A88" s="23"/>
      <c r="B88" s="23"/>
      <c r="C88" s="23"/>
      <c r="D88" s="48"/>
      <c r="E88" s="23"/>
    </row>
    <row r="89" spans="1:5" ht="14.25">
      <c r="A89" s="23"/>
      <c r="B89" s="23"/>
      <c r="C89" s="23"/>
      <c r="D89" s="48"/>
      <c r="E89" s="23"/>
    </row>
    <row r="90" spans="1:5" ht="14.25">
      <c r="A90" s="23"/>
      <c r="B90" s="23"/>
      <c r="C90" s="23"/>
      <c r="D90" s="48"/>
      <c r="E90" s="23"/>
    </row>
    <row r="91" spans="1:5" ht="14.25">
      <c r="A91" s="23"/>
      <c r="B91" s="23"/>
      <c r="C91" s="23"/>
      <c r="D91" s="48"/>
      <c r="E91" s="23"/>
    </row>
    <row r="92" spans="1:5" ht="14.25">
      <c r="A92" s="23"/>
      <c r="B92" s="23"/>
      <c r="C92" s="23"/>
      <c r="D92" s="48"/>
      <c r="E92" s="23"/>
    </row>
    <row r="93" spans="1:5" ht="14.25">
      <c r="A93" s="23"/>
      <c r="B93" s="23"/>
      <c r="C93" s="23"/>
      <c r="D93" s="48"/>
      <c r="E93" s="23"/>
    </row>
    <row r="94" spans="1:5" ht="14.25">
      <c r="A94" s="23"/>
      <c r="B94" s="23"/>
      <c r="C94" s="23"/>
      <c r="D94" s="48"/>
      <c r="E94" s="23"/>
    </row>
    <row r="95" spans="1:5" ht="14.25">
      <c r="A95" s="23"/>
      <c r="B95" s="23"/>
      <c r="C95" s="23"/>
      <c r="D95" s="48"/>
      <c r="E95" s="23"/>
    </row>
    <row r="96" spans="1:5" ht="14.25">
      <c r="A96" s="23"/>
      <c r="B96" s="23"/>
      <c r="C96" s="23"/>
      <c r="D96" s="48"/>
      <c r="E96" s="23"/>
    </row>
    <row r="97" spans="1:5" ht="14.25">
      <c r="A97" s="23"/>
      <c r="B97" s="23"/>
      <c r="C97" s="23"/>
      <c r="D97" s="48"/>
      <c r="E97" s="23"/>
    </row>
    <row r="98" spans="1:5" ht="14.25">
      <c r="A98" s="23"/>
      <c r="B98" s="23"/>
      <c r="C98" s="23"/>
      <c r="D98" s="48"/>
      <c r="E98" s="23"/>
    </row>
    <row r="99" spans="1:5" ht="14.25">
      <c r="A99" s="23"/>
      <c r="B99" s="23"/>
      <c r="C99" s="23"/>
      <c r="D99" s="48"/>
      <c r="E99" s="23"/>
    </row>
    <row r="100" spans="1:5" ht="14.25">
      <c r="A100" s="23"/>
      <c r="B100" s="23"/>
      <c r="C100" s="23"/>
      <c r="D100" s="48"/>
      <c r="E100" s="23"/>
    </row>
    <row r="101" spans="1:5" ht="14.25">
      <c r="A101" s="23"/>
      <c r="B101" s="23"/>
      <c r="C101" s="23"/>
      <c r="D101" s="48"/>
      <c r="E101" s="23"/>
    </row>
    <row r="102" spans="1:5" ht="14.25">
      <c r="A102" s="23"/>
      <c r="B102" s="23"/>
      <c r="C102" s="23"/>
      <c r="D102" s="48"/>
      <c r="E102" s="23"/>
    </row>
    <row r="103" spans="1:5" ht="14.25">
      <c r="A103" s="23"/>
      <c r="B103" s="23"/>
      <c r="C103" s="23"/>
      <c r="D103" s="48"/>
      <c r="E103" s="23"/>
    </row>
    <row r="104" spans="1:5" ht="14.25">
      <c r="A104" s="23"/>
      <c r="B104" s="23"/>
      <c r="C104" s="23"/>
      <c r="D104" s="48"/>
      <c r="E104" s="23"/>
    </row>
    <row r="105" spans="1:5" ht="14.25">
      <c r="A105" s="23"/>
      <c r="B105" s="23"/>
      <c r="C105" s="23"/>
      <c r="D105" s="48"/>
      <c r="E105" s="23"/>
    </row>
    <row r="106" spans="1:5" ht="14.25">
      <c r="A106" s="23"/>
      <c r="B106" s="23"/>
      <c r="C106" s="23"/>
      <c r="D106" s="48"/>
      <c r="E106" s="23"/>
    </row>
    <row r="107" spans="1:5" ht="14.25">
      <c r="A107" s="23"/>
      <c r="B107" s="23"/>
      <c r="C107" s="23"/>
      <c r="D107" s="48"/>
      <c r="E107" s="23"/>
    </row>
    <row r="108" spans="1:5" ht="14.25">
      <c r="A108" s="23"/>
      <c r="B108" s="23"/>
      <c r="C108" s="23"/>
      <c r="D108" s="48"/>
      <c r="E108" s="23"/>
    </row>
    <row r="109" spans="1:5" ht="14.25">
      <c r="A109" s="23"/>
      <c r="B109" s="23"/>
      <c r="C109" s="23"/>
      <c r="D109" s="48"/>
      <c r="E109" s="23"/>
    </row>
    <row r="110" spans="1:5" ht="14.25">
      <c r="A110" s="23"/>
      <c r="B110" s="23"/>
      <c r="C110" s="23"/>
      <c r="D110" s="48"/>
      <c r="E110" s="23"/>
    </row>
    <row r="111" spans="1:5" ht="14.25">
      <c r="A111" s="23"/>
      <c r="B111" s="23"/>
      <c r="C111" s="23"/>
      <c r="D111" s="48"/>
      <c r="E111" s="23"/>
    </row>
    <row r="112" spans="1:5" ht="14.25">
      <c r="A112" s="23"/>
      <c r="B112" s="23"/>
      <c r="C112" s="23"/>
      <c r="D112" s="48"/>
      <c r="E112" s="23"/>
    </row>
    <row r="113" spans="1:5" ht="14.25">
      <c r="A113" s="23"/>
      <c r="B113" s="23"/>
      <c r="C113" s="23"/>
      <c r="D113" s="48"/>
      <c r="E113" s="23"/>
    </row>
    <row r="114" spans="1:5" ht="14.25">
      <c r="A114" s="23"/>
      <c r="B114" s="23"/>
      <c r="C114" s="23"/>
      <c r="D114" s="48"/>
      <c r="E114" s="23"/>
    </row>
    <row r="115" spans="1:5" ht="14.25">
      <c r="A115" s="23"/>
      <c r="B115" s="23"/>
      <c r="C115" s="23"/>
      <c r="D115" s="48"/>
      <c r="E115" s="23"/>
    </row>
    <row r="116" spans="1:5" ht="14.25">
      <c r="A116" s="23"/>
      <c r="B116" s="23"/>
      <c r="C116" s="23"/>
      <c r="D116" s="48"/>
      <c r="E116" s="23"/>
    </row>
    <row r="117" spans="1:5" ht="14.25">
      <c r="A117" s="23"/>
      <c r="B117" s="23"/>
      <c r="C117" s="23"/>
      <c r="D117" s="48"/>
      <c r="E117" s="23"/>
    </row>
    <row r="118" spans="1:5" ht="14.25">
      <c r="A118" s="23"/>
      <c r="B118" s="23"/>
      <c r="C118" s="23"/>
      <c r="D118" s="48"/>
      <c r="E118" s="23"/>
    </row>
    <row r="119" spans="1:5" ht="14.25">
      <c r="A119" s="23"/>
      <c r="B119" s="23"/>
      <c r="C119" s="23"/>
      <c r="D119" s="48"/>
      <c r="E119" s="23"/>
    </row>
    <row r="120" spans="1:5" ht="14.25">
      <c r="A120" s="23"/>
      <c r="B120" s="23"/>
      <c r="C120" s="23"/>
      <c r="D120" s="48"/>
      <c r="E120" s="23"/>
    </row>
    <row r="121" spans="1:5" ht="14.25">
      <c r="A121" s="23"/>
      <c r="B121" s="23"/>
      <c r="C121" s="23"/>
      <c r="D121" s="48"/>
      <c r="E121" s="23"/>
    </row>
    <row r="122" spans="1:5" ht="14.25">
      <c r="A122" s="23"/>
      <c r="B122" s="23"/>
      <c r="C122" s="23"/>
      <c r="D122" s="48"/>
      <c r="E122" s="23"/>
    </row>
    <row r="123" spans="1:5" ht="14.25">
      <c r="A123" s="23"/>
      <c r="B123" s="23"/>
      <c r="C123" s="23"/>
      <c r="D123" s="48"/>
      <c r="E123" s="23"/>
    </row>
    <row r="124" spans="1:5" ht="14.25">
      <c r="A124" s="23"/>
      <c r="B124" s="23"/>
      <c r="C124" s="23"/>
      <c r="D124" s="48"/>
      <c r="E124" s="23"/>
    </row>
    <row r="125" spans="1:5" ht="14.25">
      <c r="A125" s="23"/>
      <c r="B125" s="23"/>
      <c r="C125" s="23"/>
      <c r="D125" s="48"/>
      <c r="E125" s="23"/>
    </row>
    <row r="126" spans="1:5" ht="14.25">
      <c r="A126" s="23"/>
      <c r="B126" s="23"/>
      <c r="C126" s="23"/>
      <c r="D126" s="48"/>
      <c r="E126" s="23"/>
    </row>
    <row r="127" spans="1:5" ht="14.25">
      <c r="A127" s="23"/>
      <c r="B127" s="23"/>
      <c r="C127" s="23"/>
      <c r="D127" s="48"/>
      <c r="E127" s="23"/>
    </row>
    <row r="128" spans="1:5" ht="14.25">
      <c r="A128" s="23"/>
      <c r="B128" s="23"/>
      <c r="C128" s="23"/>
      <c r="D128" s="48"/>
      <c r="E128" s="23"/>
    </row>
    <row r="129" spans="1:5" ht="14.25">
      <c r="A129" s="23"/>
      <c r="B129" s="23"/>
      <c r="C129" s="23"/>
      <c r="D129" s="48"/>
      <c r="E129" s="23"/>
    </row>
    <row r="130" spans="1:5" ht="14.25">
      <c r="A130" s="23"/>
      <c r="B130" s="23"/>
      <c r="C130" s="23"/>
      <c r="D130" s="48"/>
      <c r="E130" s="23"/>
    </row>
    <row r="131" spans="1:5" ht="14.25">
      <c r="A131" s="23"/>
      <c r="B131" s="23"/>
      <c r="C131" s="23"/>
      <c r="D131" s="48"/>
      <c r="E131" s="23"/>
    </row>
    <row r="132" spans="1:5" ht="14.25">
      <c r="A132" s="23"/>
      <c r="B132" s="23"/>
      <c r="C132" s="23"/>
      <c r="D132" s="48"/>
      <c r="E132" s="23"/>
    </row>
    <row r="133" spans="1:5" ht="14.25">
      <c r="A133" s="23"/>
      <c r="B133" s="23"/>
      <c r="C133" s="23"/>
      <c r="D133" s="48"/>
      <c r="E133" s="23"/>
    </row>
    <row r="134" spans="1:5" ht="14.25">
      <c r="A134" s="23"/>
      <c r="B134" s="23"/>
      <c r="C134" s="23"/>
      <c r="D134" s="48"/>
      <c r="E134" s="23"/>
    </row>
    <row r="135" spans="1:5" ht="14.25">
      <c r="A135" s="23"/>
      <c r="B135" s="23"/>
      <c r="C135" s="23"/>
      <c r="D135" s="48"/>
      <c r="E135" s="23"/>
    </row>
    <row r="136" spans="1:5" ht="14.25">
      <c r="A136" s="23"/>
      <c r="B136" s="23"/>
      <c r="C136" s="23"/>
      <c r="D136" s="48"/>
      <c r="E136" s="23"/>
    </row>
    <row r="137" spans="1:5" ht="14.25">
      <c r="A137" s="23"/>
      <c r="B137" s="23"/>
      <c r="C137" s="23"/>
      <c r="D137" s="48"/>
      <c r="E137" s="23"/>
    </row>
    <row r="138" spans="1:5" ht="14.25">
      <c r="A138" s="23"/>
      <c r="B138" s="23"/>
      <c r="C138" s="23"/>
      <c r="D138" s="48"/>
      <c r="E138" s="23"/>
    </row>
    <row r="139" spans="1:5" ht="14.25">
      <c r="A139" s="23"/>
      <c r="B139" s="23"/>
      <c r="C139" s="23"/>
      <c r="D139" s="48"/>
      <c r="E139" s="23"/>
    </row>
    <row r="140" spans="1:5" ht="14.25">
      <c r="A140" s="23"/>
      <c r="B140" s="23"/>
      <c r="C140" s="23"/>
      <c r="D140" s="48"/>
      <c r="E140" s="23"/>
    </row>
    <row r="141" spans="1:5" ht="14.25">
      <c r="A141" s="23"/>
      <c r="B141" s="23"/>
      <c r="C141" s="23"/>
      <c r="D141" s="48"/>
      <c r="E141" s="23"/>
    </row>
    <row r="142" spans="1:5" ht="14.25">
      <c r="A142" s="23"/>
      <c r="B142" s="23"/>
      <c r="C142" s="23"/>
      <c r="D142" s="48"/>
      <c r="E142" s="23"/>
    </row>
    <row r="143" spans="1:5" ht="14.25">
      <c r="A143" s="23"/>
      <c r="B143" s="23"/>
      <c r="C143" s="23"/>
      <c r="D143" s="48"/>
      <c r="E143" s="23"/>
    </row>
    <row r="144" spans="1:5" ht="14.25">
      <c r="A144" s="23"/>
      <c r="B144" s="23"/>
      <c r="C144" s="23"/>
      <c r="D144" s="48"/>
      <c r="E144" s="23"/>
    </row>
    <row r="145" spans="1:5" ht="14.25">
      <c r="A145" s="23"/>
      <c r="B145" s="23"/>
      <c r="C145" s="23"/>
      <c r="D145" s="48"/>
      <c r="E145" s="23"/>
    </row>
    <row r="146" spans="1:5" ht="14.25">
      <c r="A146" s="23"/>
      <c r="B146" s="23"/>
      <c r="C146" s="23"/>
      <c r="D146" s="48"/>
      <c r="E146" s="23"/>
    </row>
    <row r="147" spans="1:5" ht="14.25">
      <c r="A147" s="23"/>
      <c r="B147" s="23"/>
      <c r="C147" s="23"/>
      <c r="D147" s="48"/>
      <c r="E147" s="23"/>
    </row>
    <row r="148" spans="1:5" ht="14.25">
      <c r="A148" s="23"/>
      <c r="B148" s="23"/>
      <c r="C148" s="23"/>
      <c r="D148" s="48"/>
      <c r="E148" s="23"/>
    </row>
    <row r="149" spans="1:5" ht="14.25">
      <c r="A149" s="23"/>
      <c r="B149" s="23"/>
      <c r="C149" s="23"/>
      <c r="D149" s="48"/>
      <c r="E149" s="23"/>
    </row>
    <row r="150" spans="1:5" ht="14.25">
      <c r="A150" s="23"/>
      <c r="B150" s="23"/>
      <c r="C150" s="23"/>
      <c r="D150" s="48"/>
      <c r="E150" s="23"/>
    </row>
    <row r="151" spans="1:5" ht="14.25">
      <c r="A151" s="23"/>
      <c r="B151" s="23"/>
      <c r="C151" s="23"/>
      <c r="D151" s="48"/>
      <c r="E151" s="23"/>
    </row>
    <row r="152" spans="1:5" ht="14.25">
      <c r="A152" s="23"/>
      <c r="B152" s="23"/>
      <c r="C152" s="23"/>
      <c r="D152" s="48"/>
      <c r="E152" s="23"/>
    </row>
    <row r="153" spans="1:5" ht="14.25">
      <c r="A153" s="23"/>
      <c r="B153" s="23"/>
      <c r="C153" s="23"/>
      <c r="D153" s="48"/>
      <c r="E153" s="23"/>
    </row>
    <row r="154" spans="1:5" ht="14.25">
      <c r="A154" s="23"/>
      <c r="B154" s="23"/>
      <c r="C154" s="23"/>
      <c r="D154" s="48"/>
      <c r="E154" s="23"/>
    </row>
    <row r="155" spans="1:5" ht="14.25">
      <c r="A155" s="23"/>
      <c r="B155" s="23"/>
      <c r="C155" s="23"/>
      <c r="D155" s="48"/>
      <c r="E155" s="23"/>
    </row>
    <row r="156" spans="1:5" ht="14.25">
      <c r="A156" s="23"/>
      <c r="B156" s="23"/>
      <c r="C156" s="23"/>
      <c r="D156" s="48"/>
      <c r="E156" s="23"/>
    </row>
    <row r="157" spans="1:5" ht="14.25">
      <c r="A157" s="23"/>
      <c r="B157" s="23"/>
      <c r="C157" s="23"/>
      <c r="D157" s="23"/>
      <c r="E157" s="23"/>
    </row>
    <row r="158" spans="1:5" ht="14.25">
      <c r="A158" s="23"/>
      <c r="B158" s="23"/>
      <c r="C158" s="23"/>
      <c r="D158" s="23"/>
      <c r="E158" s="23"/>
    </row>
    <row r="159" spans="1:5" ht="14.25">
      <c r="A159" s="23"/>
      <c r="B159" s="23"/>
      <c r="C159" s="23"/>
      <c r="D159" s="23"/>
      <c r="E159" s="23"/>
    </row>
    <row r="160" spans="1:5" ht="14.25">
      <c r="A160" s="23"/>
      <c r="B160" s="23"/>
      <c r="C160" s="23"/>
      <c r="D160" s="23"/>
      <c r="E160" s="23"/>
    </row>
    <row r="161" spans="1:5" ht="14.25">
      <c r="A161" s="23"/>
      <c r="B161" s="23"/>
      <c r="C161" s="23"/>
      <c r="D161" s="23"/>
      <c r="E161" s="23"/>
    </row>
    <row r="162" spans="1:5" ht="14.25">
      <c r="A162" s="23"/>
      <c r="B162" s="23"/>
      <c r="C162" s="23"/>
      <c r="D162" s="23"/>
      <c r="E162" s="23"/>
    </row>
    <row r="163" spans="1:5" ht="14.25">
      <c r="A163" s="23"/>
      <c r="B163" s="23"/>
      <c r="C163" s="23"/>
      <c r="D163" s="23"/>
      <c r="E163" s="23"/>
    </row>
    <row r="164" spans="1:5" ht="14.25">
      <c r="A164" s="23"/>
      <c r="B164" s="23"/>
      <c r="C164" s="23"/>
      <c r="D164" s="23"/>
      <c r="E164" s="23"/>
    </row>
    <row r="165" spans="1:5" ht="14.25">
      <c r="A165" s="23"/>
      <c r="B165" s="23"/>
      <c r="C165" s="23"/>
      <c r="D165" s="23"/>
      <c r="E165" s="23"/>
    </row>
    <row r="166" spans="1:5" ht="14.25">
      <c r="A166" s="23"/>
      <c r="B166" s="23"/>
      <c r="C166" s="23"/>
      <c r="D166" s="23"/>
      <c r="E166" s="23"/>
    </row>
    <row r="167" spans="1:5" ht="14.25">
      <c r="A167" s="23"/>
      <c r="B167" s="23"/>
      <c r="C167" s="23"/>
      <c r="D167" s="23"/>
      <c r="E167" s="23"/>
    </row>
    <row r="168" spans="1:5" ht="14.25">
      <c r="A168" s="23"/>
      <c r="B168" s="23"/>
      <c r="C168" s="23"/>
      <c r="D168" s="23"/>
      <c r="E168" s="23"/>
    </row>
    <row r="169" spans="1:5" ht="14.25">
      <c r="A169" s="23"/>
      <c r="B169" s="23"/>
      <c r="C169" s="23"/>
      <c r="D169" s="23"/>
      <c r="E169" s="23"/>
    </row>
    <row r="170" spans="1:5" ht="14.25">
      <c r="A170" s="23"/>
      <c r="B170" s="23"/>
      <c r="C170" s="23"/>
      <c r="D170" s="23"/>
      <c r="E170" s="23"/>
    </row>
    <row r="171" spans="1:5" ht="14.25">
      <c r="A171" s="23"/>
      <c r="B171" s="23"/>
      <c r="C171" s="23"/>
      <c r="D171" s="23"/>
      <c r="E171" s="23"/>
    </row>
    <row r="172" spans="1:5" ht="14.25">
      <c r="A172" s="23"/>
      <c r="B172" s="23"/>
      <c r="C172" s="23"/>
      <c r="D172" s="23"/>
      <c r="E172" s="23"/>
    </row>
    <row r="173" spans="1:5" ht="14.25">
      <c r="A173" s="23"/>
      <c r="B173" s="23"/>
      <c r="C173" s="23"/>
      <c r="D173" s="23"/>
      <c r="E173" s="23"/>
    </row>
    <row r="174" spans="1:5" ht="14.25">
      <c r="A174" s="23"/>
      <c r="B174" s="23"/>
      <c r="C174" s="23"/>
      <c r="D174" s="23"/>
      <c r="E174" s="23"/>
    </row>
    <row r="175" spans="1:5" ht="14.25">
      <c r="A175" s="23"/>
      <c r="B175" s="23"/>
      <c r="C175" s="23"/>
      <c r="D175" s="23"/>
      <c r="E175" s="23"/>
    </row>
    <row r="176" spans="1:5" ht="14.25">
      <c r="A176" s="23"/>
      <c r="B176" s="23"/>
      <c r="C176" s="23"/>
      <c r="D176" s="23"/>
      <c r="E176" s="23"/>
    </row>
    <row r="177" spans="1:5" ht="14.25">
      <c r="A177" s="23"/>
      <c r="B177" s="23"/>
      <c r="C177" s="23"/>
      <c r="D177" s="23"/>
      <c r="E177" s="23"/>
    </row>
    <row r="178" spans="1:5" ht="14.25">
      <c r="A178" s="23"/>
      <c r="B178" s="23"/>
      <c r="C178" s="23"/>
      <c r="D178" s="23"/>
      <c r="E178" s="23"/>
    </row>
    <row r="179" spans="1:5" ht="14.25">
      <c r="A179" s="23"/>
      <c r="B179" s="23"/>
      <c r="C179" s="23"/>
      <c r="D179" s="23"/>
      <c r="E179" s="23"/>
    </row>
    <row r="180" spans="1:5" ht="14.25">
      <c r="A180" s="23"/>
      <c r="B180" s="23"/>
      <c r="C180" s="23"/>
      <c r="D180" s="23"/>
      <c r="E180" s="23"/>
    </row>
    <row r="181" spans="1:5" ht="14.25">
      <c r="A181" s="23"/>
      <c r="B181" s="23"/>
      <c r="C181" s="23"/>
      <c r="D181" s="23"/>
      <c r="E181" s="23"/>
    </row>
    <row r="182" spans="1:5" ht="14.25">
      <c r="A182" s="23"/>
      <c r="B182" s="23"/>
      <c r="C182" s="23"/>
      <c r="D182" s="23"/>
      <c r="E182" s="23"/>
    </row>
    <row r="183" spans="1:5" ht="14.25">
      <c r="A183" s="23"/>
      <c r="B183" s="23"/>
      <c r="C183" s="23"/>
      <c r="D183" s="23"/>
      <c r="E183" s="23"/>
    </row>
    <row r="184" spans="1:5" ht="14.25">
      <c r="A184" s="23"/>
      <c r="B184" s="23"/>
      <c r="C184" s="23"/>
      <c r="D184" s="23"/>
      <c r="E184" s="23"/>
    </row>
    <row r="185" spans="1:5" ht="14.25">
      <c r="A185" s="23"/>
      <c r="B185" s="23"/>
      <c r="C185" s="23"/>
      <c r="D185" s="23"/>
      <c r="E185" s="23"/>
    </row>
    <row r="186" spans="1:5" ht="14.25">
      <c r="A186" s="23"/>
      <c r="B186" s="23"/>
      <c r="C186" s="23"/>
      <c r="D186" s="23"/>
      <c r="E186" s="23"/>
    </row>
    <row r="187" spans="1:5" ht="14.25">
      <c r="A187" s="23"/>
      <c r="B187" s="23"/>
      <c r="C187" s="23"/>
      <c r="D187" s="23"/>
      <c r="E187" s="23"/>
    </row>
    <row r="188" spans="1:5" ht="14.25">
      <c r="A188" s="23"/>
      <c r="B188" s="23"/>
      <c r="C188" s="23"/>
      <c r="D188" s="23"/>
      <c r="E188" s="23"/>
    </row>
    <row r="189" spans="1:5" ht="14.25">
      <c r="A189" s="23"/>
      <c r="B189" s="23"/>
      <c r="C189" s="23"/>
      <c r="D189" s="23"/>
      <c r="E189" s="23"/>
    </row>
    <row r="190" spans="1:5" ht="14.25">
      <c r="A190" s="23"/>
      <c r="B190" s="23"/>
      <c r="C190" s="23"/>
      <c r="D190" s="23"/>
      <c r="E190" s="23"/>
    </row>
    <row r="191" spans="1:5" ht="14.25">
      <c r="A191" s="23"/>
      <c r="B191" s="23"/>
      <c r="C191" s="23"/>
      <c r="D191" s="23"/>
      <c r="E191" s="23"/>
    </row>
    <row r="192" spans="1:5" ht="14.25">
      <c r="A192" s="23"/>
      <c r="B192" s="23"/>
      <c r="C192" s="23"/>
      <c r="D192" s="23"/>
      <c r="E192" s="23"/>
    </row>
    <row r="193" spans="1:5" ht="14.25">
      <c r="A193" s="23"/>
      <c r="B193" s="23"/>
      <c r="C193" s="23"/>
      <c r="D193" s="23"/>
      <c r="E193" s="23"/>
    </row>
    <row r="194" spans="1:5" ht="14.25">
      <c r="A194" s="23"/>
      <c r="B194" s="23"/>
      <c r="C194" s="23"/>
      <c r="D194" s="23"/>
      <c r="E194" s="23"/>
    </row>
    <row r="195" spans="1:5" ht="14.25">
      <c r="A195" s="23"/>
      <c r="B195" s="23"/>
      <c r="C195" s="23"/>
      <c r="D195" s="23"/>
      <c r="E195" s="23"/>
    </row>
    <row r="196" spans="1:5" ht="14.25">
      <c r="A196" s="23"/>
      <c r="B196" s="23"/>
      <c r="C196" s="23"/>
      <c r="D196" s="23"/>
      <c r="E196" s="23"/>
    </row>
    <row r="197" spans="1:5" ht="14.25">
      <c r="A197" s="23"/>
      <c r="B197" s="23"/>
      <c r="C197" s="23"/>
      <c r="D197" s="23"/>
      <c r="E197" s="23"/>
    </row>
    <row r="198" spans="1:5" ht="14.25">
      <c r="A198" s="23"/>
      <c r="B198" s="23"/>
      <c r="C198" s="23"/>
      <c r="D198" s="23"/>
      <c r="E198" s="23"/>
    </row>
    <row r="199" spans="1:5" ht="14.25">
      <c r="A199" s="23"/>
      <c r="B199" s="23"/>
      <c r="C199" s="23"/>
      <c r="D199" s="23"/>
      <c r="E199" s="23"/>
    </row>
    <row r="200" spans="1:5" ht="14.25">
      <c r="A200" s="23"/>
      <c r="B200" s="23"/>
      <c r="C200" s="23"/>
      <c r="D200" s="23"/>
      <c r="E200" s="23"/>
    </row>
    <row r="201" spans="1:5" ht="14.25">
      <c r="A201" s="23"/>
      <c r="B201" s="23"/>
      <c r="C201" s="23"/>
      <c r="D201" s="23"/>
      <c r="E201" s="23"/>
    </row>
    <row r="202" spans="1:5" ht="14.25">
      <c r="A202" s="23"/>
      <c r="B202" s="23"/>
      <c r="C202" s="23"/>
      <c r="D202" s="23"/>
      <c r="E202" s="23"/>
    </row>
    <row r="203" spans="1:5" ht="14.25">
      <c r="A203" s="23"/>
      <c r="B203" s="23"/>
      <c r="C203" s="23"/>
      <c r="D203" s="23"/>
      <c r="E203" s="23"/>
    </row>
    <row r="204" spans="1:5" ht="14.25">
      <c r="A204" s="23"/>
      <c r="B204" s="23"/>
      <c r="C204" s="23"/>
      <c r="D204" s="23"/>
      <c r="E204" s="23"/>
    </row>
    <row r="205" spans="1:5" ht="14.25">
      <c r="A205" s="23"/>
      <c r="B205" s="23"/>
      <c r="C205" s="23"/>
      <c r="D205" s="23"/>
      <c r="E205" s="23"/>
    </row>
    <row r="206" spans="1:5" ht="14.25">
      <c r="A206" s="23"/>
      <c r="B206" s="23"/>
      <c r="C206" s="23"/>
      <c r="D206" s="23"/>
      <c r="E206" s="23"/>
    </row>
    <row r="207" spans="1:5" ht="14.25">
      <c r="A207" s="23"/>
      <c r="B207" s="23"/>
      <c r="C207" s="23"/>
      <c r="D207" s="23"/>
      <c r="E207" s="23"/>
    </row>
    <row r="208" spans="1:5" ht="14.25">
      <c r="A208" s="23"/>
      <c r="B208" s="23"/>
      <c r="C208" s="23"/>
      <c r="D208" s="23"/>
      <c r="E208" s="23"/>
    </row>
    <row r="209" spans="1:5" ht="14.25">
      <c r="A209" s="23"/>
      <c r="B209" s="23"/>
      <c r="C209" s="23"/>
      <c r="D209" s="23"/>
      <c r="E209" s="23"/>
    </row>
    <row r="210" spans="1:5" ht="14.25">
      <c r="A210" s="23"/>
      <c r="B210" s="23"/>
      <c r="C210" s="23"/>
      <c r="D210" s="23"/>
      <c r="E210" s="23"/>
    </row>
    <row r="211" spans="1:5" ht="14.25">
      <c r="A211" s="23"/>
      <c r="B211" s="23"/>
      <c r="C211" s="23"/>
      <c r="D211" s="23"/>
      <c r="E211" s="23"/>
    </row>
    <row r="212" spans="1:5" ht="14.25">
      <c r="A212" s="23"/>
      <c r="B212" s="23"/>
      <c r="C212" s="23"/>
      <c r="D212" s="23"/>
      <c r="E212" s="23"/>
    </row>
    <row r="213" spans="1:5" ht="14.25">
      <c r="A213" s="23"/>
      <c r="B213" s="23"/>
      <c r="C213" s="23"/>
      <c r="D213" s="23"/>
      <c r="E213" s="23"/>
    </row>
    <row r="214" spans="1:5" ht="14.25">
      <c r="A214" s="23"/>
      <c r="B214" s="23"/>
      <c r="C214" s="23"/>
      <c r="D214" s="23"/>
      <c r="E214" s="23"/>
    </row>
    <row r="215" spans="1:5" ht="14.25">
      <c r="A215" s="23"/>
      <c r="B215" s="23"/>
      <c r="C215" s="23"/>
      <c r="D215" s="23"/>
      <c r="E215" s="23"/>
    </row>
    <row r="216" spans="1:5" ht="14.25">
      <c r="A216" s="23"/>
      <c r="B216" s="23"/>
      <c r="C216" s="23"/>
      <c r="D216" s="23"/>
      <c r="E216" s="23"/>
    </row>
    <row r="217" spans="1:5" ht="14.25">
      <c r="A217" s="23"/>
      <c r="B217" s="23"/>
      <c r="C217" s="23"/>
      <c r="D217" s="23"/>
      <c r="E217" s="23"/>
    </row>
    <row r="218" spans="1:5" ht="14.25">
      <c r="A218" s="23"/>
      <c r="B218" s="23"/>
      <c r="C218" s="23"/>
      <c r="D218" s="23"/>
      <c r="E218" s="23"/>
    </row>
    <row r="219" spans="1:5" ht="14.25">
      <c r="A219" s="23"/>
      <c r="B219" s="23"/>
      <c r="C219" s="23"/>
      <c r="D219" s="23"/>
      <c r="E219" s="23"/>
    </row>
    <row r="220" spans="1:5" ht="14.25">
      <c r="A220" s="23"/>
      <c r="B220" s="23"/>
      <c r="C220" s="23"/>
      <c r="D220" s="23"/>
      <c r="E220" s="23"/>
    </row>
    <row r="221" spans="1:5" ht="14.25">
      <c r="A221" s="23"/>
      <c r="B221" s="23"/>
      <c r="C221" s="23"/>
      <c r="D221" s="23"/>
      <c r="E221" s="23"/>
    </row>
    <row r="222" spans="1:5" ht="14.25">
      <c r="A222" s="23"/>
      <c r="B222" s="23"/>
      <c r="C222" s="23"/>
      <c r="D222" s="23"/>
      <c r="E222" s="23"/>
    </row>
    <row r="223" spans="1:5" ht="14.25">
      <c r="A223" s="23"/>
      <c r="B223" s="23"/>
      <c r="C223" s="23"/>
      <c r="D223" s="23"/>
      <c r="E223" s="23"/>
    </row>
    <row r="224" spans="1:5" ht="14.25">
      <c r="A224" s="23"/>
      <c r="B224" s="23"/>
      <c r="C224" s="23"/>
      <c r="D224" s="23"/>
      <c r="E224" s="23"/>
    </row>
    <row r="225" spans="1:5" ht="14.25">
      <c r="A225" s="23"/>
      <c r="B225" s="23"/>
      <c r="C225" s="23"/>
      <c r="D225" s="23"/>
      <c r="E225" s="23"/>
    </row>
    <row r="226" spans="1:5" ht="14.25">
      <c r="A226" s="23"/>
      <c r="B226" s="23"/>
      <c r="C226" s="23"/>
      <c r="D226" s="23"/>
      <c r="E226" s="23"/>
    </row>
    <row r="227" spans="1:5" ht="14.25">
      <c r="A227" s="23"/>
      <c r="B227" s="23"/>
      <c r="C227" s="23"/>
      <c r="D227" s="23"/>
      <c r="E227" s="23"/>
    </row>
    <row r="228" spans="1:5" ht="14.25">
      <c r="A228" s="23"/>
      <c r="B228" s="23"/>
      <c r="C228" s="23"/>
      <c r="D228" s="23"/>
      <c r="E228" s="23"/>
    </row>
    <row r="229" spans="1:5" ht="14.25">
      <c r="A229" s="23"/>
      <c r="B229" s="23"/>
      <c r="C229" s="23"/>
      <c r="D229" s="23"/>
      <c r="E229" s="23"/>
    </row>
    <row r="230" spans="1:5" ht="14.25">
      <c r="A230" s="23"/>
      <c r="B230" s="23"/>
      <c r="C230" s="23"/>
      <c r="D230" s="23"/>
      <c r="E230" s="23"/>
    </row>
    <row r="231" spans="1:5" ht="14.25">
      <c r="A231" s="23"/>
      <c r="B231" s="23"/>
      <c r="C231" s="23"/>
      <c r="D231" s="23"/>
      <c r="E231" s="23"/>
    </row>
    <row r="232" spans="1:5" ht="14.25">
      <c r="A232" s="23"/>
      <c r="B232" s="23"/>
      <c r="C232" s="23"/>
      <c r="D232" s="23"/>
      <c r="E232" s="23"/>
    </row>
    <row r="233" spans="1:5" ht="14.25">
      <c r="A233" s="23"/>
      <c r="B233" s="23"/>
      <c r="C233" s="23"/>
      <c r="D233" s="23"/>
      <c r="E233" s="23"/>
    </row>
    <row r="234" spans="1:5" ht="14.25">
      <c r="A234" s="23"/>
      <c r="B234" s="23"/>
      <c r="C234" s="23"/>
      <c r="D234" s="23"/>
      <c r="E234" s="23"/>
    </row>
    <row r="235" spans="1:5" ht="14.25">
      <c r="A235" s="23"/>
      <c r="B235" s="23"/>
      <c r="C235" s="23"/>
      <c r="D235" s="23"/>
      <c r="E235" s="23"/>
    </row>
    <row r="236" spans="1:5" ht="14.25">
      <c r="A236" s="23"/>
      <c r="B236" s="23"/>
      <c r="C236" s="23"/>
      <c r="D236" s="23"/>
      <c r="E236" s="23"/>
    </row>
    <row r="237" spans="1:5" ht="14.25">
      <c r="A237" s="23"/>
      <c r="B237" s="23"/>
      <c r="C237" s="23"/>
      <c r="D237" s="23"/>
      <c r="E237" s="23"/>
    </row>
    <row r="238" spans="1:5" ht="14.25">
      <c r="A238" s="23"/>
      <c r="B238" s="23"/>
      <c r="C238" s="23"/>
      <c r="D238" s="23"/>
      <c r="E238" s="23"/>
    </row>
    <row r="239" spans="1:5" ht="14.25">
      <c r="A239" s="23"/>
      <c r="B239" s="23"/>
      <c r="C239" s="23"/>
      <c r="D239" s="23"/>
      <c r="E239" s="23"/>
    </row>
    <row r="240" spans="1:5" ht="14.25">
      <c r="A240" s="23"/>
      <c r="B240" s="23"/>
      <c r="C240" s="23"/>
      <c r="D240" s="23"/>
      <c r="E240" s="23"/>
    </row>
  </sheetData>
  <sheetProtection/>
  <mergeCells count="3">
    <mergeCell ref="A42:C42"/>
    <mergeCell ref="A2:C2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5"/>
  <cols>
    <col min="1" max="1" width="38.140625" style="59" customWidth="1"/>
    <col min="2" max="2" width="12.140625" style="59" customWidth="1"/>
    <col min="3" max="3" width="14.140625" style="59" customWidth="1"/>
    <col min="4" max="4" width="12.7109375" style="59" customWidth="1"/>
    <col min="5" max="5" width="12.140625" style="59" customWidth="1"/>
    <col min="6" max="6" width="16.421875" style="59" customWidth="1"/>
    <col min="7" max="7" width="12.8515625" style="59" customWidth="1"/>
    <col min="8" max="8" width="13.00390625" style="59" customWidth="1"/>
    <col min="9" max="9" width="14.57421875" style="59" customWidth="1"/>
    <col min="10" max="10" width="13.421875" style="59" customWidth="1"/>
    <col min="11" max="11" width="14.00390625" style="59" customWidth="1"/>
    <col min="12" max="12" width="13.28125" style="59" customWidth="1"/>
    <col min="13" max="16384" width="9.140625" style="59" customWidth="1"/>
  </cols>
  <sheetData>
    <row r="1" spans="10:12" ht="14.25" customHeight="1">
      <c r="J1" s="60"/>
      <c r="K1" s="60"/>
      <c r="L1" s="61"/>
    </row>
    <row r="2" spans="1:12" ht="19.5" customHeight="1">
      <c r="A2" s="201" t="s">
        <v>156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9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ht="23.25" customHeight="1">
      <c r="A4" s="196" t="s">
        <v>10</v>
      </c>
      <c r="B4" s="196" t="s">
        <v>160</v>
      </c>
      <c r="C4" s="203" t="s">
        <v>126</v>
      </c>
      <c r="D4" s="204"/>
      <c r="E4" s="204"/>
      <c r="F4" s="204"/>
      <c r="G4" s="204"/>
      <c r="H4" s="204"/>
      <c r="I4" s="204"/>
      <c r="J4" s="204"/>
      <c r="K4" s="204"/>
      <c r="L4" s="205"/>
    </row>
    <row r="5" spans="1:12" ht="18" customHeight="1">
      <c r="A5" s="197"/>
      <c r="B5" s="197"/>
      <c r="C5" s="193" t="s">
        <v>127</v>
      </c>
      <c r="D5" s="203" t="s">
        <v>13</v>
      </c>
      <c r="E5" s="204"/>
      <c r="F5" s="204"/>
      <c r="G5" s="204"/>
      <c r="H5" s="204"/>
      <c r="I5" s="204"/>
      <c r="J5" s="204"/>
      <c r="K5" s="204"/>
      <c r="L5" s="205"/>
    </row>
    <row r="6" spans="1:12" ht="45" customHeight="1">
      <c r="A6" s="197"/>
      <c r="B6" s="197"/>
      <c r="C6" s="199"/>
      <c r="D6" s="193" t="s">
        <v>128</v>
      </c>
      <c r="E6" s="194"/>
      <c r="F6" s="195"/>
      <c r="G6" s="193" t="s">
        <v>154</v>
      </c>
      <c r="H6" s="194"/>
      <c r="I6" s="195"/>
      <c r="J6" s="193" t="s">
        <v>155</v>
      </c>
      <c r="K6" s="194"/>
      <c r="L6" s="195"/>
    </row>
    <row r="7" spans="1:12" ht="12.75">
      <c r="A7" s="198"/>
      <c r="B7" s="198"/>
      <c r="C7" s="200"/>
      <c r="D7" s="79" t="s">
        <v>149</v>
      </c>
      <c r="E7" s="79" t="s">
        <v>150</v>
      </c>
      <c r="F7" s="79" t="s">
        <v>151</v>
      </c>
      <c r="G7" s="79" t="s">
        <v>149</v>
      </c>
      <c r="H7" s="79" t="s">
        <v>150</v>
      </c>
      <c r="I7" s="79" t="s">
        <v>151</v>
      </c>
      <c r="J7" s="79" t="s">
        <v>149</v>
      </c>
      <c r="K7" s="79" t="s">
        <v>150</v>
      </c>
      <c r="L7" s="79" t="s">
        <v>151</v>
      </c>
    </row>
    <row r="8" spans="1:12" ht="14.25" customHeight="1">
      <c r="A8" s="62">
        <v>1</v>
      </c>
      <c r="B8" s="62">
        <v>3</v>
      </c>
      <c r="C8" s="62">
        <v>4</v>
      </c>
      <c r="D8" s="62">
        <v>5</v>
      </c>
      <c r="E8" s="62">
        <v>6</v>
      </c>
      <c r="F8" s="62">
        <v>7</v>
      </c>
      <c r="G8" s="62">
        <v>8</v>
      </c>
      <c r="H8" s="62">
        <v>9</v>
      </c>
      <c r="I8" s="62">
        <v>10</v>
      </c>
      <c r="J8" s="62">
        <v>11</v>
      </c>
      <c r="K8" s="62">
        <v>12</v>
      </c>
      <c r="L8" s="62">
        <v>13</v>
      </c>
    </row>
    <row r="9" spans="1:12" s="66" customFormat="1" ht="19.5" customHeight="1">
      <c r="A9" s="91" t="s">
        <v>129</v>
      </c>
      <c r="B9" s="92"/>
      <c r="C9" s="93">
        <f>+D9+G9+J9</f>
        <v>9011.5</v>
      </c>
      <c r="D9" s="93">
        <f>SUM(D10:D16)</f>
        <v>6082.3</v>
      </c>
      <c r="E9" s="93">
        <f aca="true" t="shared" si="0" ref="E9:L9">SUM(E10:E16)</f>
        <v>6110.7</v>
      </c>
      <c r="F9" s="93">
        <f t="shared" si="0"/>
        <v>6082.2</v>
      </c>
      <c r="G9" s="93">
        <f t="shared" si="0"/>
        <v>2929.2</v>
      </c>
      <c r="H9" s="93">
        <f t="shared" si="0"/>
        <v>2928</v>
      </c>
      <c r="I9" s="93">
        <f t="shared" si="0"/>
        <v>2928</v>
      </c>
      <c r="J9" s="93">
        <f t="shared" si="0"/>
        <v>0</v>
      </c>
      <c r="K9" s="93">
        <f t="shared" si="0"/>
        <v>0</v>
      </c>
      <c r="L9" s="93">
        <f t="shared" si="0"/>
        <v>0</v>
      </c>
    </row>
    <row r="10" spans="1:12" s="70" customFormat="1" ht="19.5" customHeight="1">
      <c r="A10" s="67" t="s">
        <v>130</v>
      </c>
      <c r="B10" s="68"/>
      <c r="C10" s="93">
        <f aca="true" t="shared" si="1" ref="C10:C32">+D10+G10+J10</f>
        <v>0</v>
      </c>
      <c r="D10" s="69"/>
      <c r="E10" s="69"/>
      <c r="F10" s="69"/>
      <c r="G10" s="69"/>
      <c r="H10" s="69"/>
      <c r="I10" s="69"/>
      <c r="J10" s="69"/>
      <c r="K10" s="69"/>
      <c r="L10" s="69"/>
    </row>
    <row r="11" spans="1:14" s="70" customFormat="1" ht="19.5" customHeight="1">
      <c r="A11" s="67" t="s">
        <v>131</v>
      </c>
      <c r="B11" s="68"/>
      <c r="C11" s="93">
        <f t="shared" si="1"/>
        <v>6082.3</v>
      </c>
      <c r="D11" s="69">
        <v>6082.3</v>
      </c>
      <c r="E11" s="69">
        <v>6110.7</v>
      </c>
      <c r="F11" s="69">
        <v>6082.2</v>
      </c>
      <c r="G11" s="69"/>
      <c r="H11" s="69"/>
      <c r="I11" s="69"/>
      <c r="J11" s="69"/>
      <c r="K11" s="69"/>
      <c r="L11" s="69"/>
      <c r="M11" s="71"/>
      <c r="N11" s="71"/>
    </row>
    <row r="12" spans="1:12" s="70" customFormat="1" ht="25.5" customHeight="1">
      <c r="A12" s="67" t="s">
        <v>132</v>
      </c>
      <c r="B12" s="68"/>
      <c r="C12" s="93">
        <f t="shared" si="1"/>
        <v>0</v>
      </c>
      <c r="D12" s="69"/>
      <c r="E12" s="69"/>
      <c r="F12" s="69"/>
      <c r="G12" s="69"/>
      <c r="H12" s="69"/>
      <c r="I12" s="69"/>
      <c r="J12" s="69"/>
      <c r="K12" s="69"/>
      <c r="L12" s="69"/>
    </row>
    <row r="13" spans="1:12" s="70" customFormat="1" ht="40.5" customHeight="1">
      <c r="A13" s="67" t="s">
        <v>133</v>
      </c>
      <c r="B13" s="68"/>
      <c r="C13" s="93">
        <f t="shared" si="1"/>
        <v>0</v>
      </c>
      <c r="D13" s="69"/>
      <c r="E13" s="69"/>
      <c r="F13" s="69"/>
      <c r="G13" s="69"/>
      <c r="H13" s="69"/>
      <c r="I13" s="69"/>
      <c r="J13" s="69"/>
      <c r="K13" s="69"/>
      <c r="L13" s="69"/>
    </row>
    <row r="14" spans="1:12" s="70" customFormat="1" ht="19.5" customHeight="1">
      <c r="A14" s="67" t="s">
        <v>134</v>
      </c>
      <c r="B14" s="68"/>
      <c r="C14" s="93">
        <f t="shared" si="1"/>
        <v>2929.2</v>
      </c>
      <c r="D14" s="69"/>
      <c r="E14" s="69"/>
      <c r="F14" s="69"/>
      <c r="G14" s="69">
        <v>2929.2</v>
      </c>
      <c r="H14" s="69">
        <v>2928</v>
      </c>
      <c r="I14" s="69">
        <v>2928</v>
      </c>
      <c r="J14" s="69"/>
      <c r="K14" s="69"/>
      <c r="L14" s="69"/>
    </row>
    <row r="15" spans="1:12" s="70" customFormat="1" ht="19.5" customHeight="1">
      <c r="A15" s="67" t="s">
        <v>135</v>
      </c>
      <c r="B15" s="68"/>
      <c r="C15" s="93">
        <f t="shared" si="1"/>
        <v>0</v>
      </c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9.5" customHeight="1">
      <c r="A16" s="72" t="s">
        <v>136</v>
      </c>
      <c r="B16" s="68"/>
      <c r="C16" s="93">
        <f t="shared" si="1"/>
        <v>0</v>
      </c>
      <c r="D16" s="74"/>
      <c r="E16" s="74"/>
      <c r="F16" s="74"/>
      <c r="G16" s="74"/>
      <c r="H16" s="74"/>
      <c r="I16" s="74"/>
      <c r="J16" s="74"/>
      <c r="K16" s="74"/>
      <c r="L16" s="74"/>
    </row>
    <row r="17" spans="1:13" s="66" customFormat="1" ht="19.5" customHeight="1">
      <c r="A17" s="94" t="s">
        <v>137</v>
      </c>
      <c r="B17" s="95"/>
      <c r="C17" s="93">
        <f>SUM(C18:C32)</f>
        <v>9011.500000000002</v>
      </c>
      <c r="D17" s="93">
        <f>SUM(D18:D32)</f>
        <v>6082.300000000001</v>
      </c>
      <c r="E17" s="93">
        <f>SUM(E18:E32)</f>
        <v>6110.7</v>
      </c>
      <c r="F17" s="93">
        <f aca="true" t="shared" si="2" ref="F17:L17">SUM(F18:F32)</f>
        <v>6082.200000000001</v>
      </c>
      <c r="G17" s="93">
        <f>SUM(G18:G32)</f>
        <v>2929.2</v>
      </c>
      <c r="H17" s="93">
        <f t="shared" si="2"/>
        <v>2928</v>
      </c>
      <c r="I17" s="93">
        <f t="shared" si="2"/>
        <v>2928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75"/>
    </row>
    <row r="18" spans="1:12" ht="19.5" customHeight="1">
      <c r="A18" s="87" t="s">
        <v>171</v>
      </c>
      <c r="B18" s="84" t="s">
        <v>138</v>
      </c>
      <c r="C18" s="93">
        <f t="shared" si="1"/>
        <v>4233.6</v>
      </c>
      <c r="D18" s="69">
        <v>4233.6</v>
      </c>
      <c r="E18" s="69">
        <v>4233.6</v>
      </c>
      <c r="F18" s="69">
        <v>4233.6</v>
      </c>
      <c r="G18" s="74"/>
      <c r="H18" s="74"/>
      <c r="I18" s="74"/>
      <c r="J18" s="74"/>
      <c r="K18" s="74"/>
      <c r="L18" s="74"/>
    </row>
    <row r="19" spans="1:12" ht="19.5" customHeight="1">
      <c r="A19" s="87" t="s">
        <v>172</v>
      </c>
      <c r="B19" s="84" t="s">
        <v>161</v>
      </c>
      <c r="C19" s="93">
        <f t="shared" si="1"/>
        <v>115.8</v>
      </c>
      <c r="D19" s="69">
        <v>7</v>
      </c>
      <c r="E19" s="69">
        <v>7</v>
      </c>
      <c r="F19" s="69">
        <v>4.5</v>
      </c>
      <c r="G19" s="74">
        <v>108.8</v>
      </c>
      <c r="H19" s="74">
        <v>108.8</v>
      </c>
      <c r="I19" s="74">
        <v>108.8</v>
      </c>
      <c r="J19" s="74"/>
      <c r="K19" s="74"/>
      <c r="L19" s="74"/>
    </row>
    <row r="20" spans="1:12" ht="19.5" customHeight="1">
      <c r="A20" s="88" t="s">
        <v>173</v>
      </c>
      <c r="B20" s="85" t="s">
        <v>162</v>
      </c>
      <c r="C20" s="93">
        <f t="shared" si="1"/>
        <v>1282.8</v>
      </c>
      <c r="D20" s="69">
        <v>1282.8</v>
      </c>
      <c r="E20" s="69">
        <v>1265.7</v>
      </c>
      <c r="F20" s="69">
        <v>1282.8</v>
      </c>
      <c r="G20" s="76"/>
      <c r="H20" s="76"/>
      <c r="I20" s="76"/>
      <c r="J20" s="74"/>
      <c r="K20" s="74"/>
      <c r="L20" s="74"/>
    </row>
    <row r="21" spans="1:12" ht="23.25" customHeight="1">
      <c r="A21" s="88" t="s">
        <v>184</v>
      </c>
      <c r="B21" s="85">
        <v>214</v>
      </c>
      <c r="C21" s="93">
        <f t="shared" si="1"/>
        <v>140</v>
      </c>
      <c r="D21" s="69"/>
      <c r="E21" s="69"/>
      <c r="F21" s="69"/>
      <c r="G21" s="74">
        <v>140</v>
      </c>
      <c r="H21" s="74">
        <v>139</v>
      </c>
      <c r="I21" s="74">
        <v>139</v>
      </c>
      <c r="J21" s="74"/>
      <c r="K21" s="74"/>
      <c r="L21" s="74"/>
    </row>
    <row r="22" spans="1:12" ht="19.5" customHeight="1">
      <c r="A22" s="88" t="s">
        <v>174</v>
      </c>
      <c r="B22" s="85" t="s">
        <v>163</v>
      </c>
      <c r="C22" s="93">
        <f t="shared" si="1"/>
        <v>47.1</v>
      </c>
      <c r="D22" s="69">
        <v>47.1</v>
      </c>
      <c r="E22" s="69">
        <v>49</v>
      </c>
      <c r="F22" s="69">
        <v>47.1</v>
      </c>
      <c r="G22" s="76"/>
      <c r="H22" s="76"/>
      <c r="I22" s="76"/>
      <c r="J22" s="74"/>
      <c r="K22" s="74"/>
      <c r="L22" s="74"/>
    </row>
    <row r="23" spans="1:12" ht="19.5" customHeight="1">
      <c r="A23" s="88" t="s">
        <v>175</v>
      </c>
      <c r="B23" s="85" t="s">
        <v>164</v>
      </c>
      <c r="C23" s="93">
        <f t="shared" si="1"/>
        <v>0</v>
      </c>
      <c r="D23" s="69"/>
      <c r="E23" s="69"/>
      <c r="F23" s="69"/>
      <c r="G23" s="74"/>
      <c r="H23" s="74"/>
      <c r="I23" s="74"/>
      <c r="J23" s="74"/>
      <c r="K23" s="74"/>
      <c r="L23" s="74"/>
    </row>
    <row r="24" spans="1:12" ht="19.5" customHeight="1">
      <c r="A24" s="88" t="s">
        <v>176</v>
      </c>
      <c r="B24" s="85" t="s">
        <v>165</v>
      </c>
      <c r="C24" s="93">
        <f t="shared" si="1"/>
        <v>339.09999999999997</v>
      </c>
      <c r="D24" s="69">
        <f>14.4+324.7</f>
        <v>339.09999999999997</v>
      </c>
      <c r="E24" s="69">
        <f>14.4+363.5</f>
        <v>377.9</v>
      </c>
      <c r="F24" s="69">
        <f>14.4+324.6</f>
        <v>339</v>
      </c>
      <c r="G24" s="74"/>
      <c r="H24" s="74"/>
      <c r="I24" s="74"/>
      <c r="J24" s="74"/>
      <c r="K24" s="74"/>
      <c r="L24" s="74"/>
    </row>
    <row r="25" spans="1:12" ht="19.5" customHeight="1">
      <c r="A25" s="89" t="s">
        <v>177</v>
      </c>
      <c r="B25" s="86" t="s">
        <v>166</v>
      </c>
      <c r="C25" s="93">
        <f t="shared" si="1"/>
        <v>0</v>
      </c>
      <c r="D25" s="69"/>
      <c r="E25" s="69"/>
      <c r="F25" s="69"/>
      <c r="G25" s="74"/>
      <c r="H25" s="74"/>
      <c r="I25" s="74"/>
      <c r="J25" s="74"/>
      <c r="K25" s="74"/>
      <c r="L25" s="74"/>
    </row>
    <row r="26" spans="1:12" ht="19.5" customHeight="1">
      <c r="A26" s="89" t="s">
        <v>178</v>
      </c>
      <c r="B26" s="86" t="s">
        <v>167</v>
      </c>
      <c r="C26" s="93">
        <f t="shared" si="1"/>
        <v>39.8</v>
      </c>
      <c r="D26" s="69">
        <v>39.8</v>
      </c>
      <c r="E26" s="69">
        <v>39.8</v>
      </c>
      <c r="F26" s="69">
        <v>39.8</v>
      </c>
      <c r="G26" s="74"/>
      <c r="H26" s="74"/>
      <c r="I26" s="74"/>
      <c r="J26" s="74"/>
      <c r="K26" s="74"/>
      <c r="L26" s="74"/>
    </row>
    <row r="27" spans="1:12" ht="19.5" customHeight="1">
      <c r="A27" s="88" t="s">
        <v>179</v>
      </c>
      <c r="B27" s="85" t="s">
        <v>168</v>
      </c>
      <c r="C27" s="93">
        <f t="shared" si="1"/>
        <v>80.3</v>
      </c>
      <c r="D27" s="69">
        <v>80.3</v>
      </c>
      <c r="E27" s="69">
        <f>16.3+68.8</f>
        <v>85.1</v>
      </c>
      <c r="F27" s="69">
        <f>14+68.8</f>
        <v>82.8</v>
      </c>
      <c r="G27" s="74"/>
      <c r="H27" s="74"/>
      <c r="I27" s="74"/>
      <c r="J27" s="74"/>
      <c r="K27" s="74"/>
      <c r="L27" s="74"/>
    </row>
    <row r="28" spans="1:12" ht="24" customHeight="1">
      <c r="A28" s="87" t="s">
        <v>185</v>
      </c>
      <c r="B28" s="84">
        <v>266</v>
      </c>
      <c r="C28" s="93">
        <f t="shared" si="1"/>
        <v>13</v>
      </c>
      <c r="D28" s="69">
        <v>13</v>
      </c>
      <c r="E28" s="69">
        <v>13</v>
      </c>
      <c r="F28" s="69">
        <v>13</v>
      </c>
      <c r="G28" s="74"/>
      <c r="H28" s="74"/>
      <c r="I28" s="74"/>
      <c r="J28" s="74"/>
      <c r="K28" s="74"/>
      <c r="L28" s="74"/>
    </row>
    <row r="29" spans="1:12" ht="19.5" customHeight="1">
      <c r="A29" s="87" t="s">
        <v>207</v>
      </c>
      <c r="B29" s="84">
        <v>267</v>
      </c>
      <c r="C29" s="93">
        <f t="shared" si="1"/>
        <v>198.4</v>
      </c>
      <c r="D29" s="69"/>
      <c r="E29" s="69"/>
      <c r="F29" s="69"/>
      <c r="G29" s="74">
        <v>198.4</v>
      </c>
      <c r="H29" s="74">
        <v>198.2</v>
      </c>
      <c r="I29" s="74">
        <v>198.2</v>
      </c>
      <c r="J29" s="74"/>
      <c r="K29" s="74"/>
      <c r="L29" s="74"/>
    </row>
    <row r="30" spans="1:12" ht="19.5" customHeight="1">
      <c r="A30" s="87" t="s">
        <v>180</v>
      </c>
      <c r="B30" s="84" t="s">
        <v>169</v>
      </c>
      <c r="C30" s="93">
        <f t="shared" si="1"/>
        <v>0</v>
      </c>
      <c r="D30" s="69"/>
      <c r="E30" s="69"/>
      <c r="F30" s="69"/>
      <c r="G30" s="74"/>
      <c r="H30" s="74"/>
      <c r="I30" s="74"/>
      <c r="J30" s="74"/>
      <c r="K30" s="74"/>
      <c r="L30" s="74"/>
    </row>
    <row r="31" spans="1:12" ht="19.5" customHeight="1">
      <c r="A31" s="87" t="s">
        <v>181</v>
      </c>
      <c r="B31" s="84" t="s">
        <v>142</v>
      </c>
      <c r="C31" s="93">
        <f t="shared" si="1"/>
        <v>2502.4</v>
      </c>
      <c r="D31" s="69">
        <v>20.4</v>
      </c>
      <c r="E31" s="69">
        <v>20.4</v>
      </c>
      <c r="F31" s="69">
        <v>20.4</v>
      </c>
      <c r="G31" s="74">
        <v>2482</v>
      </c>
      <c r="H31" s="74">
        <v>2482</v>
      </c>
      <c r="I31" s="74">
        <v>2482</v>
      </c>
      <c r="J31" s="74"/>
      <c r="K31" s="74"/>
      <c r="L31" s="74"/>
    </row>
    <row r="32" spans="1:12" ht="19.5" customHeight="1">
      <c r="A32" s="87" t="s">
        <v>182</v>
      </c>
      <c r="B32" s="84" t="s">
        <v>170</v>
      </c>
      <c r="C32" s="93">
        <f t="shared" si="1"/>
        <v>19.2</v>
      </c>
      <c r="D32" s="69">
        <v>19.2</v>
      </c>
      <c r="E32" s="69">
        <v>19.2</v>
      </c>
      <c r="F32" s="69">
        <v>19.2</v>
      </c>
      <c r="G32" s="74"/>
      <c r="H32" s="74"/>
      <c r="I32" s="74"/>
      <c r="J32" s="74"/>
      <c r="K32" s="74"/>
      <c r="L32" s="74"/>
    </row>
    <row r="33" spans="1:12" s="66" customFormat="1" ht="19.5" customHeight="1">
      <c r="A33" s="82" t="s">
        <v>139</v>
      </c>
      <c r="B33" s="83" t="s">
        <v>140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9.5" customHeight="1">
      <c r="A34" s="72" t="s">
        <v>141</v>
      </c>
      <c r="B34" s="73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9.5" customHeight="1">
      <c r="A35" s="72" t="s">
        <v>143</v>
      </c>
      <c r="B35" s="73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s="66" customFormat="1" ht="19.5" customHeight="1">
      <c r="A36" s="63" t="s">
        <v>144</v>
      </c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9.5" customHeight="1">
      <c r="A37" s="72" t="s">
        <v>145</v>
      </c>
      <c r="B37" s="73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9.5" customHeight="1">
      <c r="A38" s="72" t="s">
        <v>146</v>
      </c>
      <c r="B38" s="73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66" customFormat="1" ht="19.5" customHeight="1">
      <c r="A39" s="63" t="s">
        <v>147</v>
      </c>
      <c r="B39" s="64" t="s">
        <v>140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s="66" customFormat="1" ht="19.5" customHeight="1">
      <c r="A40" s="63" t="s">
        <v>148</v>
      </c>
      <c r="B40" s="64" t="s">
        <v>140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3" ht="9.75">
      <c r="A43" s="77"/>
    </row>
    <row r="44" spans="1:9" ht="69.75" customHeight="1">
      <c r="A44" s="191"/>
      <c r="B44" s="191"/>
      <c r="C44" s="191"/>
      <c r="D44" s="191"/>
      <c r="E44" s="191"/>
      <c r="F44" s="191"/>
      <c r="G44" s="191"/>
      <c r="H44" s="78"/>
      <c r="I44" s="78"/>
    </row>
    <row r="45" spans="1:9" ht="37.5" customHeight="1">
      <c r="A45" s="191"/>
      <c r="B45" s="191"/>
      <c r="C45" s="191"/>
      <c r="D45" s="191"/>
      <c r="E45" s="191"/>
      <c r="F45" s="191"/>
      <c r="G45" s="191"/>
      <c r="H45" s="78"/>
      <c r="I45" s="78"/>
    </row>
    <row r="46" spans="1:9" ht="75" customHeight="1">
      <c r="A46" s="192"/>
      <c r="B46" s="192"/>
      <c r="C46" s="192"/>
      <c r="D46" s="192"/>
      <c r="E46" s="192"/>
      <c r="F46" s="192"/>
      <c r="G46" s="192"/>
      <c r="H46" s="96"/>
      <c r="I46" s="96"/>
    </row>
    <row r="47" ht="9.75">
      <c r="A47" s="77"/>
    </row>
    <row r="48" spans="1:9" ht="49.5" customHeight="1">
      <c r="A48" s="191"/>
      <c r="B48" s="191"/>
      <c r="C48" s="191"/>
      <c r="D48" s="191"/>
      <c r="E48" s="191"/>
      <c r="F48" s="191"/>
      <c r="G48" s="191"/>
      <c r="H48" s="78"/>
      <c r="I48" s="78"/>
    </row>
    <row r="49" spans="1:9" ht="41.25" customHeight="1">
      <c r="A49" s="191"/>
      <c r="B49" s="191"/>
      <c r="C49" s="191"/>
      <c r="D49" s="191"/>
      <c r="E49" s="191"/>
      <c r="F49" s="191"/>
      <c r="G49" s="191"/>
      <c r="H49" s="78"/>
      <c r="I49" s="78"/>
    </row>
  </sheetData>
  <sheetProtection/>
  <mergeCells count="15">
    <mergeCell ref="J6:L6"/>
    <mergeCell ref="B4:B7"/>
    <mergeCell ref="A4:A7"/>
    <mergeCell ref="C5:C7"/>
    <mergeCell ref="A45:G45"/>
    <mergeCell ref="A2:L2"/>
    <mergeCell ref="A3:L3"/>
    <mergeCell ref="C4:L4"/>
    <mergeCell ref="D5:L5"/>
    <mergeCell ref="A49:G49"/>
    <mergeCell ref="A46:G46"/>
    <mergeCell ref="D6:F6"/>
    <mergeCell ref="G6:I6"/>
    <mergeCell ref="A44:G44"/>
    <mergeCell ref="A48:G48"/>
  </mergeCells>
  <printOptions horizontalCentered="1"/>
  <pageMargins left="0.1968503937007874" right="0.1968503937007874" top="0.7874015748031497" bottom="0.1968503937007874" header="0.11811023622047245" footer="0.5118110236220472"/>
  <pageSetup fitToHeight="3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H39" sqref="H39"/>
    </sheetView>
  </sheetViews>
  <sheetFormatPr defaultColWidth="9.140625" defaultRowHeight="15"/>
  <cols>
    <col min="1" max="1" width="4.28125" style="0" customWidth="1"/>
    <col min="2" max="2" width="24.8515625" style="0" customWidth="1"/>
    <col min="3" max="3" width="16.710937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0.57421875" style="0" customWidth="1"/>
    <col min="8" max="8" width="16.7109375" style="153" customWidth="1"/>
    <col min="9" max="9" width="15.00390625" style="99" customWidth="1"/>
    <col min="11" max="11" width="13.28125" style="0" customWidth="1"/>
    <col min="12" max="12" width="34.28125" style="0" customWidth="1"/>
  </cols>
  <sheetData>
    <row r="1" spans="1:8" ht="14.25">
      <c r="A1" s="206" t="s">
        <v>23</v>
      </c>
      <c r="B1" s="206"/>
      <c r="C1" s="206"/>
      <c r="D1" s="206"/>
      <c r="E1" s="206"/>
      <c r="F1" s="206"/>
      <c r="G1" s="206"/>
      <c r="H1" s="206"/>
    </row>
    <row r="2" spans="1:9" ht="30">
      <c r="A2" s="46" t="s">
        <v>54</v>
      </c>
      <c r="B2" s="47" t="s">
        <v>104</v>
      </c>
      <c r="C2" s="47" t="s">
        <v>31</v>
      </c>
      <c r="D2" s="47" t="s">
        <v>24</v>
      </c>
      <c r="E2" s="47" t="s">
        <v>110</v>
      </c>
      <c r="F2" s="47" t="s">
        <v>111</v>
      </c>
      <c r="G2" s="47" t="s">
        <v>108</v>
      </c>
      <c r="H2" s="151" t="s">
        <v>183</v>
      </c>
      <c r="I2" s="154"/>
    </row>
    <row r="3" spans="1:9" ht="21">
      <c r="A3" s="212" t="s">
        <v>36</v>
      </c>
      <c r="B3" s="209" t="s">
        <v>192</v>
      </c>
      <c r="C3" s="56" t="s">
        <v>105</v>
      </c>
      <c r="D3" s="175"/>
      <c r="E3" s="213"/>
      <c r="F3" s="214"/>
      <c r="G3" s="214"/>
      <c r="H3" s="207"/>
      <c r="I3" s="154"/>
    </row>
    <row r="4" spans="1:9" ht="14.25">
      <c r="A4" s="212"/>
      <c r="B4" s="210"/>
      <c r="C4" s="57"/>
      <c r="D4" s="175"/>
      <c r="E4" s="213"/>
      <c r="F4" s="214"/>
      <c r="G4" s="214"/>
      <c r="H4" s="207"/>
      <c r="I4" s="154"/>
    </row>
    <row r="5" spans="1:9" ht="21">
      <c r="A5" s="212"/>
      <c r="B5" s="210"/>
      <c r="C5" s="56" t="s">
        <v>106</v>
      </c>
      <c r="D5" s="175" t="s">
        <v>193</v>
      </c>
      <c r="E5" s="213">
        <v>8933</v>
      </c>
      <c r="F5" s="213">
        <v>9149</v>
      </c>
      <c r="G5" s="213">
        <v>9149</v>
      </c>
      <c r="H5" s="208"/>
      <c r="I5" s="154"/>
    </row>
    <row r="6" spans="1:9" ht="14.25">
      <c r="A6" s="212"/>
      <c r="B6" s="210"/>
      <c r="C6" s="57"/>
      <c r="D6" s="175"/>
      <c r="E6" s="213"/>
      <c r="F6" s="213"/>
      <c r="G6" s="213"/>
      <c r="H6" s="208"/>
      <c r="I6" s="154"/>
    </row>
    <row r="7" spans="1:9" ht="14.25">
      <c r="A7" s="212"/>
      <c r="B7" s="211"/>
      <c r="C7" s="58" t="s">
        <v>107</v>
      </c>
      <c r="D7" s="13" t="s">
        <v>109</v>
      </c>
      <c r="E7" s="100">
        <v>3466.91</v>
      </c>
      <c r="F7" s="100">
        <f>I7*F20</f>
        <v>3483.0979953307133</v>
      </c>
      <c r="G7" s="100">
        <f>I7*G20</f>
        <v>3466.8530000164405</v>
      </c>
      <c r="H7" s="152"/>
      <c r="I7" s="154">
        <f>E7/E20</f>
        <v>0.5699998355885109</v>
      </c>
    </row>
    <row r="8" spans="1:9" ht="21">
      <c r="A8" s="212">
        <v>2</v>
      </c>
      <c r="B8" s="209" t="s">
        <v>202</v>
      </c>
      <c r="C8" s="56" t="s">
        <v>105</v>
      </c>
      <c r="D8" s="175"/>
      <c r="E8" s="227"/>
      <c r="F8" s="215"/>
      <c r="G8" s="215"/>
      <c r="H8" s="207"/>
      <c r="I8" s="154"/>
    </row>
    <row r="9" spans="1:9" ht="14.25">
      <c r="A9" s="212"/>
      <c r="B9" s="210"/>
      <c r="C9" s="57"/>
      <c r="D9" s="175"/>
      <c r="E9" s="227"/>
      <c r="F9" s="215"/>
      <c r="G9" s="215"/>
      <c r="H9" s="207"/>
      <c r="I9" s="154"/>
    </row>
    <row r="10" spans="1:9" ht="21">
      <c r="A10" s="212"/>
      <c r="B10" s="210"/>
      <c r="C10" s="56" t="s">
        <v>106</v>
      </c>
      <c r="D10" s="175" t="s">
        <v>193</v>
      </c>
      <c r="E10" s="227">
        <v>1655</v>
      </c>
      <c r="F10" s="227">
        <v>1492</v>
      </c>
      <c r="G10" s="227">
        <v>1492</v>
      </c>
      <c r="H10" s="208"/>
      <c r="I10" s="154"/>
    </row>
    <row r="11" spans="1:9" ht="14.25">
      <c r="A11" s="212"/>
      <c r="B11" s="210"/>
      <c r="C11" s="57"/>
      <c r="D11" s="175"/>
      <c r="E11" s="227"/>
      <c r="F11" s="227"/>
      <c r="G11" s="227"/>
      <c r="H11" s="208"/>
      <c r="I11" s="154"/>
    </row>
    <row r="12" spans="1:9" ht="14.25">
      <c r="A12" s="212"/>
      <c r="B12" s="211"/>
      <c r="C12" s="58" t="s">
        <v>107</v>
      </c>
      <c r="D12" s="13" t="s">
        <v>109</v>
      </c>
      <c r="E12" s="100">
        <v>851.52</v>
      </c>
      <c r="F12" s="100">
        <f>I12*F20</f>
        <v>855.4959906614273</v>
      </c>
      <c r="G12" s="100">
        <f>I12*G20</f>
        <v>851.5060000328822</v>
      </c>
      <c r="H12" s="152"/>
      <c r="I12" s="154">
        <f>E12/E20</f>
        <v>0.13999967117702183</v>
      </c>
    </row>
    <row r="13" spans="1:10" ht="21">
      <c r="A13" s="212">
        <v>2</v>
      </c>
      <c r="B13" s="209" t="s">
        <v>203</v>
      </c>
      <c r="C13" s="56" t="s">
        <v>105</v>
      </c>
      <c r="D13" s="175"/>
      <c r="E13" s="227"/>
      <c r="F13" s="215"/>
      <c r="G13" s="215"/>
      <c r="H13" s="207"/>
      <c r="I13" s="154"/>
      <c r="J13" s="142"/>
    </row>
    <row r="14" spans="1:9" ht="14.25">
      <c r="A14" s="212"/>
      <c r="B14" s="210"/>
      <c r="C14" s="57"/>
      <c r="D14" s="175"/>
      <c r="E14" s="227"/>
      <c r="F14" s="215"/>
      <c r="G14" s="215"/>
      <c r="H14" s="207"/>
      <c r="I14" s="154"/>
    </row>
    <row r="15" spans="1:9" ht="21">
      <c r="A15" s="212"/>
      <c r="B15" s="210"/>
      <c r="C15" s="56" t="s">
        <v>106</v>
      </c>
      <c r="D15" s="175" t="s">
        <v>193</v>
      </c>
      <c r="E15" s="227">
        <v>3810</v>
      </c>
      <c r="F15" s="227">
        <v>3810</v>
      </c>
      <c r="G15" s="227">
        <v>3810</v>
      </c>
      <c r="H15" s="208"/>
      <c r="I15" s="154"/>
    </row>
    <row r="16" spans="1:9" ht="14.25">
      <c r="A16" s="212"/>
      <c r="B16" s="210"/>
      <c r="C16" s="57"/>
      <c r="D16" s="175"/>
      <c r="E16" s="227"/>
      <c r="F16" s="227"/>
      <c r="G16" s="227"/>
      <c r="H16" s="208"/>
      <c r="I16" s="154"/>
    </row>
    <row r="17" spans="1:9" ht="14.25">
      <c r="A17" s="212"/>
      <c r="B17" s="211"/>
      <c r="C17" s="58" t="s">
        <v>107</v>
      </c>
      <c r="D17" s="13" t="s">
        <v>109</v>
      </c>
      <c r="E17" s="100">
        <v>1763.87</v>
      </c>
      <c r="F17" s="100">
        <f>I17*F20</f>
        <v>1772.1060140078587</v>
      </c>
      <c r="G17" s="100">
        <f>I17*G20</f>
        <v>1763.8409999506764</v>
      </c>
      <c r="H17" s="152"/>
      <c r="I17" s="154">
        <f>E17/E20</f>
        <v>0.2900004932344672</v>
      </c>
    </row>
    <row r="19" spans="5:7" ht="14.25">
      <c r="E19" s="99">
        <f>E7+E12+E17</f>
        <v>6082.3</v>
      </c>
      <c r="F19" s="99">
        <f>F7+F12+F17</f>
        <v>6110.7</v>
      </c>
      <c r="G19" s="99">
        <f>G7+G12+G17</f>
        <v>6082.199999999999</v>
      </c>
    </row>
    <row r="20" spans="5:7" ht="14.25">
      <c r="E20">
        <v>6082.3</v>
      </c>
      <c r="F20" s="99">
        <v>6110.7</v>
      </c>
      <c r="G20">
        <v>6082.2</v>
      </c>
    </row>
    <row r="21" spans="5:7" ht="14.25">
      <c r="E21" s="99">
        <f>E19-E20</f>
        <v>0</v>
      </c>
      <c r="F21" s="99">
        <f>F19-F20</f>
        <v>0</v>
      </c>
      <c r="G21" s="99">
        <f>G19-G20</f>
        <v>0</v>
      </c>
    </row>
  </sheetData>
  <sheetProtection/>
  <mergeCells count="37">
    <mergeCell ref="H13:H14"/>
    <mergeCell ref="D15:D16"/>
    <mergeCell ref="E15:E16"/>
    <mergeCell ref="F15:F16"/>
    <mergeCell ref="G15:G16"/>
    <mergeCell ref="H15:H16"/>
    <mergeCell ref="A13:A17"/>
    <mergeCell ref="B13:B17"/>
    <mergeCell ref="D13:D14"/>
    <mergeCell ref="E13:E14"/>
    <mergeCell ref="F13:F14"/>
    <mergeCell ref="G13:G14"/>
    <mergeCell ref="H8:H9"/>
    <mergeCell ref="D10:D11"/>
    <mergeCell ref="E10:E11"/>
    <mergeCell ref="F10:F11"/>
    <mergeCell ref="G10:G11"/>
    <mergeCell ref="H10:H11"/>
    <mergeCell ref="E5:E6"/>
    <mergeCell ref="F5:F6"/>
    <mergeCell ref="G5:G6"/>
    <mergeCell ref="A8:A12"/>
    <mergeCell ref="B8:B12"/>
    <mergeCell ref="D8:D9"/>
    <mergeCell ref="E8:E9"/>
    <mergeCell ref="F8:F9"/>
    <mergeCell ref="G8:G9"/>
    <mergeCell ref="A1:H1"/>
    <mergeCell ref="H3:H4"/>
    <mergeCell ref="H5:H6"/>
    <mergeCell ref="B3:B7"/>
    <mergeCell ref="A3:A7"/>
    <mergeCell ref="D3:D4"/>
    <mergeCell ref="E3:E4"/>
    <mergeCell ref="F3:F4"/>
    <mergeCell ref="G3:G4"/>
    <mergeCell ref="D5:D6"/>
  </mergeCells>
  <printOptions/>
  <pageMargins left="0.25" right="0.25" top="0.75" bottom="0.75" header="0.3" footer="0.3"/>
  <pageSetup fitToHeight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80" zoomScaleSheetLayoutView="80" zoomScalePageLayoutView="0" workbookViewId="0" topLeftCell="A1">
      <selection activeCell="D19" sqref="D19"/>
    </sheetView>
  </sheetViews>
  <sheetFormatPr defaultColWidth="9.140625" defaultRowHeight="15"/>
  <cols>
    <col min="1" max="1" width="88.00390625" style="23" customWidth="1"/>
    <col min="2" max="2" width="21.7109375" style="23" customWidth="1"/>
    <col min="3" max="3" width="22.00390625" style="23" customWidth="1"/>
    <col min="4" max="16384" width="8.8515625" style="23" customWidth="1"/>
  </cols>
  <sheetData>
    <row r="1" spans="1:3" ht="17.25">
      <c r="A1" s="216" t="s">
        <v>158</v>
      </c>
      <c r="B1" s="216"/>
      <c r="C1" s="216"/>
    </row>
    <row r="2" ht="13.5">
      <c r="C2" s="25" t="s">
        <v>44</v>
      </c>
    </row>
    <row r="3" spans="1:3" ht="27">
      <c r="A3" s="145" t="s">
        <v>31</v>
      </c>
      <c r="B3" s="28" t="s">
        <v>32</v>
      </c>
      <c r="C3" s="28" t="s">
        <v>33</v>
      </c>
    </row>
    <row r="4" spans="1:3" ht="26.25">
      <c r="A4" s="146" t="s">
        <v>112</v>
      </c>
      <c r="B4" s="147"/>
      <c r="C4" s="147"/>
    </row>
    <row r="5" spans="1:3" ht="26.25">
      <c r="A5" s="146" t="s">
        <v>113</v>
      </c>
      <c r="B5" s="147"/>
      <c r="C5" s="147"/>
    </row>
    <row r="6" spans="1:3" ht="26.25">
      <c r="A6" s="146" t="s">
        <v>114</v>
      </c>
      <c r="B6" s="147"/>
      <c r="C6" s="147"/>
    </row>
    <row r="7" spans="1:3" ht="26.25">
      <c r="A7" s="146" t="s">
        <v>115</v>
      </c>
      <c r="B7" s="147"/>
      <c r="C7" s="147" t="s">
        <v>205</v>
      </c>
    </row>
    <row r="8" spans="1:3" ht="26.25">
      <c r="A8" s="146" t="s">
        <v>116</v>
      </c>
      <c r="B8" s="147" t="s">
        <v>204</v>
      </c>
      <c r="C8" s="147" t="s">
        <v>206</v>
      </c>
    </row>
    <row r="9" spans="1:3" ht="26.25">
      <c r="A9" s="146" t="s">
        <v>117</v>
      </c>
      <c r="B9" s="147"/>
      <c r="C9" s="147"/>
    </row>
    <row r="10" spans="1:3" ht="26.25">
      <c r="A10" s="146" t="s">
        <v>118</v>
      </c>
      <c r="B10" s="147"/>
      <c r="C10" s="147"/>
    </row>
    <row r="11" spans="1:3" ht="26.25">
      <c r="A11" s="146" t="s">
        <v>119</v>
      </c>
      <c r="B11" s="147"/>
      <c r="C11" s="147"/>
    </row>
    <row r="12" spans="1:3" ht="26.25">
      <c r="A12" s="146" t="s">
        <v>120</v>
      </c>
      <c r="B12" s="148"/>
      <c r="C12" s="148"/>
    </row>
    <row r="13" spans="1:3" ht="26.25">
      <c r="A13" s="146" t="s">
        <v>121</v>
      </c>
      <c r="B13" s="148"/>
      <c r="C13" s="148"/>
    </row>
    <row r="14" spans="1:3" ht="26.25">
      <c r="A14" s="146" t="s">
        <v>122</v>
      </c>
      <c r="B14" s="149"/>
      <c r="C14" s="149"/>
    </row>
    <row r="15" spans="1:3" ht="26.25">
      <c r="A15" s="146" t="s">
        <v>123</v>
      </c>
      <c r="B15" s="217">
        <v>0</v>
      </c>
      <c r="C15" s="218"/>
    </row>
    <row r="16" ht="13.5">
      <c r="B16" s="25" t="s">
        <v>44</v>
      </c>
    </row>
    <row r="17" spans="1:2" ht="26.25">
      <c r="A17" s="146" t="s">
        <v>124</v>
      </c>
      <c r="B17" s="150"/>
    </row>
    <row r="18" spans="1:2" ht="26.25">
      <c r="A18" s="146" t="s">
        <v>125</v>
      </c>
      <c r="B18" s="150"/>
    </row>
  </sheetData>
  <sheetProtection/>
  <mergeCells count="2">
    <mergeCell ref="A1:C1"/>
    <mergeCell ref="B15:C15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2014-04-07T04:55:18Z</cp:lastPrinted>
  <dcterms:created xsi:type="dcterms:W3CDTF">2006-09-16T00:00:00Z</dcterms:created>
  <dcterms:modified xsi:type="dcterms:W3CDTF">2022-02-17T01:09:01Z</dcterms:modified>
  <cp:category/>
  <cp:version/>
  <cp:contentType/>
  <cp:contentStatus/>
</cp:coreProperties>
</file>